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2\2022-08-29\"/>
    </mc:Choice>
  </mc:AlternateContent>
  <bookViews>
    <workbookView xWindow="0" yWindow="0" windowWidth="15615" windowHeight="2085" tabRatio="769" firstSheet="14" activeTab="17"/>
  </bookViews>
  <sheets>
    <sheet name="OPTIONS - MARGIN INTERVALS" sheetId="4" r:id="rId1"/>
    <sheet name="FUTURES - MARGIN INTERVALS" sheetId="5" r:id="rId2"/>
    <sheet name="SHARE FUTURES - MARGIN INTERVAL" sheetId="6" r:id="rId3"/>
    <sheet name="BAX - INTRA-COMMODITY" sheetId="2" r:id="rId4"/>
    <sheet name="CORRA - INTRA-COMMODITY" sheetId="15" r:id="rId5"/>
    <sheet name="SDV - INTRA-COMMODITY" sheetId="18" r:id="rId6"/>
    <sheet name="SXF - INTRA-COMMODITY" sheetId="19" r:id="rId7"/>
    <sheet name="FUTURES - INTRA-COMMODITY" sheetId="7" r:id="rId8"/>
    <sheet name="FUTURES - INTER-COMMODITY" sheetId="9" r:id="rId9"/>
    <sheet name="OPTIONS - INTERVALLES DE MARGE" sheetId="10" r:id="rId10"/>
    <sheet name="CAT - INTERVALLES DE MARGE" sheetId="11" r:id="rId11"/>
    <sheet name="CAT SUR ACTIONS - INTERVALLES" sheetId="12" r:id="rId12"/>
    <sheet name="BAX - INTRA-MARCHANDISES" sheetId="3" r:id="rId13"/>
    <sheet name="CORRA - INTRA-MARCHANDISES" sheetId="14" r:id="rId14"/>
    <sheet name="SDV - INTRA-MARCHANDISES" sheetId="20" r:id="rId15"/>
    <sheet name="SXF - INTRA-MARCHANDISES" sheetId="21" r:id="rId16"/>
    <sheet name="CAT - INTRA-MARCHANDISES" sheetId="8" r:id="rId17"/>
    <sheet name="CAT - INTER-MARCHANDISES" sheetId="13" r:id="rId18"/>
  </sheets>
  <definedNames>
    <definedName name="_xlnm.Print_Area" localSheetId="12">'BAX - INTRA-MARCHANDISES'!$A$1:$E$68</definedName>
    <definedName name="_xlnm.Print_Area" localSheetId="17">'CAT - INTER-MARCHANDISES'!$A$1:$C$12</definedName>
    <definedName name="_xlnm.Print_Area" localSheetId="10">'CAT - INTERVALLES DE MARGE'!$A$1:$D$40</definedName>
    <definedName name="_xlnm.Print_Area" localSheetId="16">'CAT - INTRA-MARCHANDISES'!$A$1:$D$175</definedName>
    <definedName name="_xlnm.Print_Area" localSheetId="11">'CAT SUR ACTIONS - INTERVALLES'!$A$1:$D$134</definedName>
    <definedName name="_xlnm.Print_Area" localSheetId="8">'FUTURES - INTER-COMMODITY'!$A$1:$C$12</definedName>
    <definedName name="_xlnm.Print_Area" localSheetId="7">'FUTURES - INTRA-COMMODITY'!$A$1:$D$175</definedName>
    <definedName name="_xlnm.Print_Area" localSheetId="1">'FUTURES - MARGIN INTERVALS'!$A$1:$D$40</definedName>
    <definedName name="_xlnm.Print_Area" localSheetId="9">'OPTIONS - INTERVALLES DE MARGE'!$A$1:$F$332</definedName>
    <definedName name="_xlnm.Print_Area" localSheetId="0">'OPTIONS - MARGIN INTERVALS'!$A$1:$F$332</definedName>
    <definedName name="_xlnm.Print_Area" localSheetId="2">'SHARE FUTURES - MARGIN INTERVAL'!$A$1:$D$134</definedName>
    <definedName name="_xlnm.Print_Area" localSheetId="6">'SXF - INTRA-COMMODITY'!$A$1:$E$20</definedName>
    <definedName name="_xlnm.Print_Area" localSheetId="15">'SXF - INTRA-MARCHANDISES'!$A$1:$E$20</definedName>
  </definedNames>
  <calcPr calcId="162913"/>
</workbook>
</file>

<file path=xl/calcChain.xml><?xml version="1.0" encoding="utf-8"?>
<calcChain xmlns="http://schemas.openxmlformats.org/spreadsheetml/2006/main">
  <c r="A14" i="21" l="1"/>
  <c r="A2" i="21"/>
  <c r="A11" i="20"/>
  <c r="A2" i="20"/>
  <c r="A44" i="14"/>
  <c r="A14" i="19"/>
  <c r="A2" i="19"/>
  <c r="A11" i="18"/>
  <c r="A2" i="18"/>
  <c r="A2" i="13"/>
  <c r="A30" i="8"/>
  <c r="A2" i="8"/>
  <c r="A62" i="14"/>
  <c r="A54" i="14"/>
  <c r="A32" i="14"/>
  <c r="A18" i="14"/>
  <c r="A2" i="14"/>
  <c r="A62" i="3"/>
  <c r="A54" i="3"/>
  <c r="A44" i="3"/>
  <c r="A32" i="3"/>
  <c r="A18" i="3"/>
  <c r="A2" i="3"/>
  <c r="A2" i="12"/>
  <c r="A2" i="11"/>
  <c r="A2" i="10"/>
  <c r="A2" i="9"/>
  <c r="A30" i="7"/>
  <c r="A2" i="7"/>
  <c r="A62" i="15"/>
  <c r="A54" i="15"/>
  <c r="A44" i="15"/>
  <c r="A32" i="15"/>
  <c r="A18" i="15"/>
  <c r="A2" i="15"/>
  <c r="A62" i="2"/>
  <c r="A54" i="2"/>
  <c r="A44" i="2"/>
  <c r="A32" i="2"/>
  <c r="A18" i="2"/>
  <c r="A2" i="2"/>
  <c r="A2" i="6"/>
  <c r="A2" i="5"/>
  <c r="A2" i="4"/>
</calcChain>
</file>

<file path=xl/sharedStrings.xml><?xml version="1.0" encoding="utf-8"?>
<sst xmlns="http://schemas.openxmlformats.org/spreadsheetml/2006/main" count="2608" uniqueCount="1025">
  <si>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</si>
  <si>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</si>
  <si>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</si>
  <si>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</si>
  <si>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</si>
  <si>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</si>
  <si>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</si>
  <si>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</si>
  <si>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</si>
  <si>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</si>
  <si>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</si>
  <si>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</si>
  <si>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</si>
  <si>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</si>
  <si>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</si>
  <si>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</si>
  <si>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</si>
  <si>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</si>
  <si>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</si>
  <si>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</si>
  <si>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</si>
  <si>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</si>
  <si>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</si>
  <si>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</si>
  <si>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</si>
  <si>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</si>
  <si>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</si>
  <si>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</si>
  <si>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</si>
  <si>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</si>
  <si>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</si>
  <si>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</si>
  <si>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</si>
  <si>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</si>
  <si>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</si>
  <si>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</si>
  <si>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</si>
  <si>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</si>
  <si>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</si>
  <si>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AUGUST 30, 2022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</si>
  <si>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</si>
  <si>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</si>
  <si>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</si>
  <si>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</si>
  <si>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</si>
  <si>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</si>
  <si>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</si>
  <si>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</si>
  <si>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</si>
  <si>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</si>
  <si>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</si>
  <si>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</si>
  <si>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</si>
  <si>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</si>
  <si>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AEM1</t>
  </si>
  <si>
    <t>Kirkland Lake Gold Ltd. (adjusted)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</si>
  <si>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</si>
  <si>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</si>
  <si>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</si>
  <si>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</si>
  <si>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</si>
  <si>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</si>
  <si>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</si>
  <si>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</si>
  <si>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</si>
  <si>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</si>
  <si>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</si>
  <si>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</si>
  <si>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</si>
  <si>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</si>
  <si>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</si>
  <si>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</si>
  <si>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AT</t>
  </si>
  <si>
    <t>AcuityAds Holdings Inc.</t>
  </si>
  <si>
    <t>ATA</t>
  </si>
  <si>
    <t>ATS Automation Tooling Systems Inc.</t>
  </si>
  <si>
    <t>ATD</t>
  </si>
  <si>
    <t>Alimentation Couche-Tard Inc.</t>
  </si>
  <si>
    <t>ATZ</t>
  </si>
  <si>
    <t>Aritzia Inc.</t>
  </si>
  <si>
    <t>AX.UN</t>
  </si>
  <si>
    <t>Artis Real Estate Investment Trust</t>
  </si>
  <si>
    <t>BAM.A</t>
  </si>
  <si>
    <t>Brookfield Asset Management Inc. Class A</t>
  </si>
  <si>
    <t>BB</t>
  </si>
  <si>
    <t>BlackBerry Limited</t>
  </si>
  <si>
    <t>BBD.B</t>
  </si>
  <si>
    <t>Bombardier Inc. Class B</t>
  </si>
  <si>
    <t>BBU1</t>
  </si>
  <si>
    <t>Brookfield Business Partners L.P (adjusted)</t>
  </si>
  <si>
    <t>BCE</t>
  </si>
  <si>
    <t>BCE Inc.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</si>
  <si>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</si>
  <si>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</si>
  <si>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</si>
  <si>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</si>
  <si>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</si>
  <si>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</si>
  <si>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</si>
  <si>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</si>
  <si>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</si>
  <si>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</si>
  <si>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</si>
  <si>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>Brookfield Infrastructure Partne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</si>
  <si>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</si>
  <si>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</si>
  <si>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</si>
  <si>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</si>
  <si>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</si>
  <si>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</si>
  <si>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</si>
  <si>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</si>
  <si>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</si>
  <si>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</si>
  <si>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BNS</t>
  </si>
  <si>
    <t>Bank of Nova Scotia (The)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</si>
  <si>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</si>
  <si>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</si>
  <si>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</si>
  <si>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</si>
  <si>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</si>
  <si>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</si>
  <si>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</si>
  <si>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</si>
  <si>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</si>
  <si>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</si>
  <si>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</si>
  <si>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</si>
  <si>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</si>
  <si>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Investment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</si>
  <si>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</si>
  <si>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</si>
  <si>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</si>
  <si>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</si>
  <si>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</si>
  <si>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</si>
  <si>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</si>
  <si>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</si>
  <si>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</si>
  <si>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</si>
  <si>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</si>
  <si>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</si>
  <si>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</si>
  <si>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</si>
  <si>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</si>
  <si>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</si>
  <si>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</si>
  <si>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</si>
  <si>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</si>
  <si>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</si>
  <si>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</si>
  <si>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</si>
  <si>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</si>
  <si>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</si>
  <si>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</si>
  <si>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</si>
  <si>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</si>
  <si>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</si>
  <si>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CLS</t>
  </si>
  <si>
    <t>Celestica Inc.</t>
  </si>
  <si>
    <t>CM</t>
  </si>
  <si>
    <t>Canadian Imperial Bank of Commerce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</si>
  <si>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</si>
  <si>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</si>
  <si>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</si>
  <si>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</si>
  <si>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</si>
  <si>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</si>
  <si>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CPG</t>
  </si>
  <si>
    <t>Crescent Point Energy Corp.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</si>
  <si>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</si>
  <si>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</si>
  <si>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</si>
  <si>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</si>
  <si>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</si>
  <si>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</si>
  <si>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</si>
  <si>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</si>
  <si>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</si>
  <si>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</si>
  <si>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</si>
  <si>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</si>
  <si>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</si>
  <si>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</si>
  <si>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</si>
  <si>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</si>
  <si>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</si>
  <si>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</si>
  <si>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CVE1</t>
  </si>
  <si>
    <t>Cenovus Energy Inc. (adjusted)</t>
  </si>
  <si>
    <t>CWB</t>
  </si>
  <si>
    <t>Canadian Western Bank</t>
  </si>
  <si>
    <t>CWEB</t>
  </si>
  <si>
    <t>Charlotte’s Web Holdings Inc.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</si>
  <si>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</si>
  <si>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</si>
  <si>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</si>
  <si>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</si>
  <si>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</si>
  <si>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</si>
  <si>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</si>
  <si>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</si>
  <si>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</si>
  <si>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</si>
  <si>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</si>
  <si>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</si>
  <si>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</si>
  <si>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</si>
  <si>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</si>
  <si>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</si>
  <si>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DRM</t>
  </si>
  <si>
    <t>DREAM Unlimited Corp.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</si>
  <si>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</si>
  <si>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</si>
  <si>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</si>
  <si>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</si>
  <si>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</si>
  <si>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</si>
  <si>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ECN1</t>
  </si>
  <si>
    <t>ECN Capital Corp. (CA) (adjusted)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</si>
  <si>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</si>
  <si>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</si>
  <si>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</si>
  <si>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</si>
  <si>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</si>
  <si>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</si>
  <si>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</si>
  <si>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</si>
  <si>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EGLX</t>
  </si>
  <si>
    <t>Enthusiast Gaming Holdings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</si>
  <si>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</si>
  <si>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</si>
  <si>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</si>
  <si>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</si>
  <si>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</si>
  <si>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</si>
  <si>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</si>
  <si>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</si>
  <si>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EQX</t>
  </si>
  <si>
    <t>Equinox Gold Corp.</t>
  </si>
  <si>
    <t>ERF</t>
  </si>
  <si>
    <t>Enerplus Corporation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</si>
  <si>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</si>
  <si>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</si>
  <si>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</si>
  <si>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</si>
  <si>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</si>
  <si>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</si>
  <si>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</si>
  <si>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</si>
  <si>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</si>
  <si>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</si>
  <si>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</si>
  <si>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</si>
  <si>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</si>
  <si>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</si>
  <si>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</si>
  <si>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</si>
  <si>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</t>
  </si>
  <si>
    <t>Filo Mining Corp.</t>
  </si>
  <si>
    <t>FM</t>
  </si>
  <si>
    <t>First Quantum Minerals Ltd.</t>
  </si>
  <si>
    <t>FNV</t>
  </si>
  <si>
    <t>Franco-Nevada Corporation</t>
  </si>
  <si>
    <t>FOOD</t>
  </si>
  <si>
    <t>Goodfood Market Corp.</t>
  </si>
  <si>
    <t>FR</t>
  </si>
  <si>
    <t xml:space="preserve">First Majestic Silver Corp. </t>
  </si>
  <si>
    <t>FRU</t>
  </si>
  <si>
    <t>Freehold Royalties Ltd.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</si>
  <si>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</si>
  <si>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</si>
  <si>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</si>
  <si>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</si>
  <si>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</si>
  <si>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</si>
  <si>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</si>
  <si>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</si>
  <si>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</si>
  <si>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</si>
  <si>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</si>
  <si>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</si>
  <si>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</si>
  <si>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</si>
  <si>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GLXY</t>
  </si>
  <si>
    <t>Galaxy Digital Holdings Ltd.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</si>
  <si>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</si>
  <si>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</si>
  <si>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</si>
  <si>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</si>
  <si>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</si>
  <si>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</si>
  <si>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</si>
  <si>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</si>
  <si>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</si>
  <si>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</si>
  <si>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HCG</t>
  </si>
  <si>
    <t>Home Capital Group Inc.</t>
  </si>
  <si>
    <t>HEXO</t>
  </si>
  <si>
    <t>HEXO Corp.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</si>
  <si>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</si>
  <si>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</si>
  <si>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</si>
  <si>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</si>
  <si>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</si>
  <si>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</t>
  </si>
  <si>
    <t>HND</t>
  </si>
  <si>
    <t>BetaPro Natural Gas Inverse Leveraged Daily Bear ETF</t>
  </si>
  <si>
    <t>HNU</t>
  </si>
  <si>
    <t>BetaPro Natural Gas Leveraged Daily Bull ETF</t>
  </si>
  <si>
    <t>HOD</t>
  </si>
  <si>
    <t>BetaPro Crude Oil Inverse Levera</t>
  </si>
  <si>
    <t>HOG</t>
  </si>
  <si>
    <t>Horizons Pipelines &amp; Energy Services Index ETF</t>
  </si>
  <si>
    <t>HPR</t>
  </si>
  <si>
    <t>Horizons Active Preferred Share ETF</t>
  </si>
  <si>
    <t>HR1</t>
  </si>
  <si>
    <t>H&amp;R Real Estate Investment Trust (adjusted)</t>
  </si>
  <si>
    <t>HUT</t>
  </si>
  <si>
    <t>Hut 8 Mining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</si>
  <si>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</si>
  <si>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</si>
  <si>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</si>
  <si>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</si>
  <si>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</si>
  <si>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</si>
  <si>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</si>
  <si>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</si>
  <si>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</si>
  <si>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</si>
  <si>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</si>
  <si>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</si>
  <si>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</si>
  <si>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</si>
  <si>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IMG</t>
  </si>
  <si>
    <t>IAMGOLD Corporation</t>
  </si>
  <si>
    <t>IMO</t>
  </si>
  <si>
    <t>Imperial Oil Limited</t>
  </si>
  <si>
    <t>INE</t>
  </si>
  <si>
    <t>Innergex Renewable Energy Inc.</t>
  </si>
  <si>
    <t>IPL2</t>
  </si>
  <si>
    <t>Inter Pipeline Ltd. (CA) (adjusted)</t>
  </si>
  <si>
    <t>IVN</t>
  </si>
  <si>
    <t>Ivanhoe Mines Ltd.</t>
  </si>
  <si>
    <t>K</t>
  </si>
  <si>
    <t>Kinross Gold Corporation</t>
  </si>
  <si>
    <t>KEY</t>
  </si>
  <si>
    <t>Keyera Corp.</t>
  </si>
  <si>
    <t>KNT</t>
  </si>
  <si>
    <t>K92 Mining Inc.</t>
  </si>
  <si>
    <t>KRR</t>
  </si>
  <si>
    <t>Karora Resources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</si>
  <si>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</si>
  <si>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</si>
  <si>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</si>
  <si>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</si>
  <si>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</si>
  <si>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</si>
  <si>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</si>
  <si>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</si>
  <si>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</si>
  <si>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</si>
  <si>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</si>
  <si>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</si>
  <si>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</si>
  <si>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</si>
  <si>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</si>
  <si>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</si>
  <si>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</si>
  <si>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</si>
  <si>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</si>
  <si>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</si>
  <si>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LWRK</t>
  </si>
  <si>
    <t>Lifeworks Inc.</t>
  </si>
  <si>
    <t>MAG</t>
  </si>
  <si>
    <t>MAG Silver Corp.</t>
  </si>
  <si>
    <t>MAXR</t>
  </si>
  <si>
    <t>Maxar Technologies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</si>
  <si>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</si>
  <si>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</si>
  <si>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</si>
  <si>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</si>
  <si>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</si>
  <si>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</si>
  <si>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</si>
  <si>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</si>
  <si>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</si>
  <si>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</si>
  <si>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</si>
  <si>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</si>
  <si>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</si>
  <si>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</si>
  <si>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</si>
  <si>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</si>
  <si>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</si>
  <si>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</si>
  <si>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</si>
  <si>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</si>
  <si>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NFI</t>
  </si>
  <si>
    <t>NFI Group Inc.</t>
  </si>
  <si>
    <t>NG</t>
  </si>
  <si>
    <t>NovaGold Resources Inc.</t>
  </si>
  <si>
    <t>NGD</t>
  </si>
  <si>
    <t xml:space="preserve">New Gold Inc. </t>
  </si>
  <si>
    <t>NGT</t>
  </si>
  <si>
    <t>Newmont Corporation</t>
  </si>
  <si>
    <t>NPI</t>
  </si>
  <si>
    <t>Northland Power Inc.</t>
  </si>
  <si>
    <t>NPK</t>
  </si>
  <si>
    <t>Verde Agritech PLC</t>
  </si>
  <si>
    <t>NTR</t>
  </si>
  <si>
    <t>Nutrien Ltd.</t>
  </si>
  <si>
    <t>NVEI</t>
  </si>
  <si>
    <t>Nuvei Corporation Subordinate Voting Shares </t>
  </si>
  <si>
    <t>NWH.UN</t>
  </si>
  <si>
    <t>NorthWest Healthcare Properties Real Estate Investment Trust</t>
  </si>
  <si>
    <t>NXE</t>
  </si>
  <si>
    <t>NexGen Energy Ltd.</t>
  </si>
  <si>
    <t>OGC</t>
  </si>
  <si>
    <t>OceanaGold Corporation</t>
  </si>
  <si>
    <t>OGI</t>
  </si>
  <si>
    <t>Organigram Holdings Inc.</t>
  </si>
  <si>
    <t>OLA</t>
  </si>
  <si>
    <t>Orla Mining Ltd.</t>
  </si>
  <si>
    <t>ONEX</t>
  </si>
  <si>
    <t>Onex Corporation</t>
  </si>
  <si>
    <t>OR</t>
  </si>
  <si>
    <t>Osisko Gold Royalties Ltd.</t>
  </si>
  <si>
    <t>OSK</t>
  </si>
  <si>
    <t>Osisko Mining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</si>
  <si>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</si>
  <si>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</si>
  <si>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</si>
  <si>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</si>
  <si>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</si>
  <si>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</si>
  <si>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</si>
  <si>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</si>
  <si>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</si>
  <si>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</si>
  <si>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</si>
  <si>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</si>
  <si>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</si>
  <si>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</si>
  <si>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</si>
  <si>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</si>
  <si>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</si>
  <si>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 Class A</t>
  </si>
  <si>
    <t>POW</t>
  </si>
  <si>
    <t>Power Corporation of Canada</t>
  </si>
  <si>
    <t>PPL</t>
  </si>
  <si>
    <t>Pembina Pipeline Corporation</t>
  </si>
  <si>
    <t>PRMW</t>
  </si>
  <si>
    <t>Primo Water Corporation</t>
  </si>
  <si>
    <t>PSK</t>
  </si>
  <si>
    <t>PrairieSky Royalty Ltd.</t>
  </si>
  <si>
    <t>PVG1</t>
  </si>
  <si>
    <t>Pretium (Pretivm) Resources Inc. (adjusted)</t>
  </si>
  <si>
    <t>PXT</t>
  </si>
  <si>
    <t>Parex Resources Inc.</t>
  </si>
  <si>
    <t>PYR</t>
  </si>
  <si>
    <t>Pyrogenesis Canada Inc.</t>
  </si>
  <si>
    <t>QBR.B</t>
  </si>
  <si>
    <t>Québecor inc. Classe B</t>
  </si>
  <si>
    <t>QSR</t>
  </si>
  <si>
    <t>Restaurant Brands International Inc.</t>
  </si>
  <si>
    <t>RBA</t>
  </si>
  <si>
    <t>Ritchie Bros.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</si>
  <si>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</si>
  <si>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</si>
  <si>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</si>
  <si>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</si>
  <si>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</si>
  <si>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</si>
  <si>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RFP</t>
  </si>
  <si>
    <t>Resolute Forest Products Inc.</t>
  </si>
  <si>
    <t>RNW</t>
  </si>
  <si>
    <t>TransAlta Renewables Inc.</t>
  </si>
  <si>
    <t>RUS</t>
  </si>
  <si>
    <t xml:space="preserve">Russel Metals Inc. </t>
  </si>
  <si>
    <t>RY</t>
  </si>
  <si>
    <t>Royal Bank of Canada</t>
  </si>
  <si>
    <t>SAP</t>
  </si>
  <si>
    <t xml:space="preserve">Saputo Inc. </t>
  </si>
  <si>
    <t>SCL</t>
  </si>
  <si>
    <t>ShawCor Ltd.</t>
  </si>
  <si>
    <t>SCR1</t>
  </si>
  <si>
    <t>Score Media and Gaming Inc (CA) (adjusted)</t>
  </si>
  <si>
    <t>SEA</t>
  </si>
  <si>
    <t xml:space="preserve">Seabridge Gold Inc. </t>
  </si>
  <si>
    <t>SES</t>
  </si>
  <si>
    <t>Secure Energy Services Inc.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</si>
  <si>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</si>
  <si>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</si>
  <si>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</si>
  <si>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</si>
  <si>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</si>
  <si>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</si>
  <si>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</si>
  <si>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</si>
  <si>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</si>
  <si>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</si>
  <si>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SJR.B</t>
  </si>
  <si>
    <t>Shaw Communications Inc. Class B</t>
  </si>
  <si>
    <t>SLF</t>
  </si>
  <si>
    <t xml:space="preserve">Sun Life Financial </t>
  </si>
  <si>
    <t>SMU.UN</t>
  </si>
  <si>
    <t>Summit Industrial Income REIT</t>
  </si>
  <si>
    <t>SNC</t>
  </si>
  <si>
    <t>SNC-Lavalin Group Inc.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</si>
  <si>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</si>
  <si>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</si>
  <si>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</si>
  <si>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</si>
  <si>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</si>
  <si>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</si>
  <si>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</si>
  <si>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</si>
  <si>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</si>
  <si>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</si>
  <si>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</t>
  </si>
  <si>
    <t>Stelco Holdings Inc.</t>
  </si>
  <si>
    <t>STN</t>
  </si>
  <si>
    <t xml:space="preserve">Stantec Inc. </t>
  </si>
  <si>
    <t>SU</t>
  </si>
  <si>
    <t>Suncor Energy Inc.</t>
  </si>
  <si>
    <t>SVM</t>
  </si>
  <si>
    <t xml:space="preserve">Silvercorp Metals Inc. </t>
  </si>
  <si>
    <t>SW</t>
  </si>
  <si>
    <t>Sierra Wireless, Inc.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</si>
  <si>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</si>
  <si>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</si>
  <si>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</si>
  <si>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</si>
  <si>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</si>
  <si>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</si>
  <si>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</si>
  <si>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</si>
  <si>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</si>
  <si>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</si>
  <si>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</si>
  <si>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</si>
  <si>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TCN</t>
  </si>
  <si>
    <t>Tricon Capital Group Inc.</t>
  </si>
  <si>
    <t>TD</t>
  </si>
  <si>
    <t>The Toronto-Dominion Bank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</si>
  <si>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</si>
  <si>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</si>
  <si>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</si>
  <si>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</si>
  <si>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</si>
  <si>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</si>
  <si>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</si>
  <si>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</si>
  <si>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</si>
  <si>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</si>
  <si>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</si>
  <si>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</si>
  <si>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TLRY1</t>
  </si>
  <si>
    <t>Aphria Inc. (adjusted)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</si>
  <si>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</si>
  <si>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</si>
  <si>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</si>
  <si>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</si>
  <si>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</si>
  <si>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</si>
  <si>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</si>
  <si>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</si>
  <si>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TRP</t>
  </si>
  <si>
    <t>TC Energy Corporation</t>
  </si>
  <si>
    <t>TRQ</t>
  </si>
  <si>
    <t>Turquoise Hill Resources Ltd.</t>
  </si>
  <si>
    <t>TSU</t>
  </si>
  <si>
    <t>Trisura Group Ltd.</t>
  </si>
  <si>
    <t>TVE</t>
  </si>
  <si>
    <t>Tamarack Valley Energy Ltd.</t>
  </si>
  <si>
    <t>TXG</t>
  </si>
  <si>
    <t>Torex Gold Resources Inc.</t>
  </si>
  <si>
    <t>UNS</t>
  </si>
  <si>
    <t>Uni-Select Inc.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</si>
  <si>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</si>
  <si>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</si>
  <si>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</si>
  <si>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</si>
  <si>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</si>
  <si>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</si>
  <si>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VFF</t>
  </si>
  <si>
    <t>Village Farms International Inc.</t>
  </si>
  <si>
    <t>VFV</t>
  </si>
  <si>
    <t>Vanguard S&amp;P 500 Index ETF</t>
  </si>
  <si>
    <t>VGCX</t>
  </si>
  <si>
    <t>Victoria Gold Corp.</t>
  </si>
  <si>
    <t>VLNS</t>
  </si>
  <si>
    <t>The Valens Company Inc.</t>
  </si>
  <si>
    <t>VLNS1</t>
  </si>
  <si>
    <t>The Valens Company Inc. (adjusted)</t>
  </si>
  <si>
    <t>VOYG</t>
  </si>
  <si>
    <t>Voyager Digital Ltd.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</si>
  <si>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</si>
  <si>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</si>
  <si>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</si>
  <si>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</si>
  <si>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</si>
  <si>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</si>
  <si>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</si>
  <si>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</si>
  <si>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</si>
  <si>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</si>
  <si>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</si>
  <si>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</si>
  <si>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</si>
  <si>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</si>
  <si>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</si>
  <si>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</si>
  <si>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</si>
  <si>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</si>
  <si>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</si>
  <si>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</si>
  <si>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WPRT</t>
  </si>
  <si>
    <t>Westport Fuel Systems Inc.</t>
  </si>
  <si>
    <t>WSP</t>
  </si>
  <si>
    <t>WSP Global Inc.</t>
  </si>
  <si>
    <t>WTE</t>
  </si>
  <si>
    <t>Westshore Terminals Investment Corporation</t>
  </si>
  <si>
    <t>X</t>
  </si>
  <si>
    <t>TMX Group Limited</t>
  </si>
  <si>
    <t>XBC</t>
  </si>
  <si>
    <t>Xebec Adsorption Inc.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</si>
  <si>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</si>
  <si>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</si>
  <si>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</si>
  <si>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</si>
  <si>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</si>
  <si>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</si>
  <si>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</si>
  <si>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</si>
  <si>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</si>
  <si>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</si>
  <si>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</si>
  <si>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</si>
  <si>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</si>
  <si>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</si>
  <si>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</si>
  <si>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</si>
  <si>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</si>
  <si>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</si>
  <si>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</si>
  <si>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</si>
  <si>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</si>
  <si>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</si>
  <si>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</si>
  <si>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</si>
  <si>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</t>
  </si>
  <si>
    <t>Yamana Gold Inc.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</si>
  <si>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</si>
  <si>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</si>
  <si>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</si>
  <si>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</si>
  <si>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</si>
  <si>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</si>
  <si>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</si>
  <si>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</si>
  <si>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</si>
  <si>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</si>
  <si>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</si>
  <si>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ZHY</t>
  </si>
  <si>
    <t>BMO High Yield US Corporate Bond Hedged to CAD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</si>
  <si>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</si>
  <si>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</si>
  <si>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</si>
  <si>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</si>
  <si>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</si>
  <si>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</si>
  <si>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</si>
  <si>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</si>
  <si>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</si>
  <si>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</si>
  <si>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</si>
  <si>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</si>
  <si>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ZUQ</t>
  </si>
  <si>
    <t xml:space="preserve">BMO MSCI USA High Quality Index </t>
  </si>
  <si>
    <t>ZUT</t>
  </si>
  <si>
    <t>BMO Equal Weight Utilities Index ETF</t>
  </si>
  <si>
    <t>BAX Tier 1</t>
  </si>
  <si>
    <t>Three-month Canadian Bankers’ Acceptance Futures</t>
  </si>
  <si>
    <t>BAX Tier 2</t>
  </si>
  <si>
    <t>BAX Tier 3</t>
  </si>
  <si>
    <t>BAX Tier 4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</si>
  <si>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</si>
  <si>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</si>
  <si>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</si>
  <si>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</si>
  <si>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</si>
  <si>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</si>
  <si>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</si>
  <si>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</si>
  <si>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</si>
  <si>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</si>
  <si>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</si>
  <si>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</si>
  <si>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</si>
  <si>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</si>
  <si>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</si>
  <si>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</si>
  <si>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</si>
  <si>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</si>
  <si>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</si>
  <si>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</si>
  <si>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</si>
  <si>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</si>
  <si>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</si>
  <si>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</si>
  <si>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</si>
  <si>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</si>
  <si>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</si>
  <si>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</si>
  <si>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</si>
  <si>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</si>
  <si>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</si>
  <si>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</si>
  <si>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</si>
  <si>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</si>
  <si>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</si>
  <si>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</si>
  <si>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</si>
  <si>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</si>
  <si>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</si>
  <si>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</si>
  <si>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</si>
  <si>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SXS</t>
  </si>
  <si>
    <t xml:space="preserve">S&amp;P/TSX Composite Media GICS Industry Group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</si>
  <si>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</si>
  <si>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</si>
  <si>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</si>
  <si>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</si>
  <si>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</si>
  <si>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</si>
  <si>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</si>
  <si>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</si>
  <si>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</si>
  <si>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</si>
  <si>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</si>
  <si>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</si>
  <si>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</si>
  <si>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</si>
  <si>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FBO</t>
  </si>
  <si>
    <t>FCB</t>
  </si>
  <si>
    <t>FCG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</si>
  <si>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</si>
  <si>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</si>
  <si>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</si>
  <si>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</si>
  <si>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</si>
  <si>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</si>
  <si>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</si>
  <si>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</si>
  <si>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</si>
  <si>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</si>
  <si>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</si>
  <si>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</si>
  <si>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</si>
  <si>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</si>
  <si>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</si>
  <si>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</si>
  <si>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</si>
  <si>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</si>
  <si>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</si>
  <si>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</si>
  <si>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FHX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</si>
  <si>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</si>
  <si>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</si>
  <si>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</si>
  <si>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</si>
  <si>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</si>
  <si>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</si>
  <si>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</si>
  <si>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</si>
  <si>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</si>
  <si>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</si>
  <si>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</si>
  <si>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</si>
  <si>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</si>
  <si>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</si>
  <si>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</si>
  <si>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</si>
  <si>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</si>
  <si>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</si>
  <si>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</si>
  <si>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</si>
  <si>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FOA</t>
  </si>
  <si>
    <t>FOC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</si>
  <si>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</si>
  <si>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</si>
  <si>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</si>
  <si>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</si>
  <si>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</si>
  <si>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</si>
  <si>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</si>
  <si>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</si>
  <si>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</si>
  <si>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FRP</t>
  </si>
  <si>
    <t>FRQ</t>
  </si>
  <si>
    <t>FRT</t>
  </si>
  <si>
    <t>FRW</t>
  </si>
  <si>
    <t>FRY</t>
  </si>
  <si>
    <t>FSA</t>
  </si>
  <si>
    <t>FSH</t>
  </si>
  <si>
    <t>FSJ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</si>
  <si>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</si>
  <si>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</si>
  <si>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</si>
  <si>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</si>
  <si>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</si>
  <si>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</si>
  <si>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</si>
  <si>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</si>
  <si>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</si>
  <si>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</si>
  <si>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</si>
  <si>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</si>
  <si>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</si>
  <si>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</si>
  <si>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</si>
  <si>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</si>
  <si>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</si>
  <si>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</si>
  <si>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</si>
  <si>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</si>
  <si>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</si>
  <si>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</si>
  <si>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</si>
  <si>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</si>
  <si>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</si>
  <si>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</si>
  <si>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FYR</t>
  </si>
  <si>
    <t>FZB</t>
  </si>
  <si>
    <t>FZN</t>
  </si>
  <si>
    <t>BAX1</t>
  </si>
  <si>
    <t>BAX4</t>
  </si>
  <si>
    <t>BAX5</t>
  </si>
  <si>
    <t>BAX6</t>
  </si>
  <si>
    <t>BAX7</t>
  </si>
  <si>
    <t>BAX8</t>
  </si>
  <si>
    <t>BAX9</t>
  </si>
  <si>
    <t>BAX10</t>
  </si>
  <si>
    <t>BAX11</t>
  </si>
  <si>
    <t>BAX12</t>
  </si>
  <si>
    <t>BAX13</t>
  </si>
  <si>
    <t>BAX14</t>
  </si>
  <si>
    <t>BAX1-BAX4-BAX5</t>
  </si>
  <si>
    <t>BAX4-BAX5-BAX6</t>
  </si>
  <si>
    <t>BAX5-BAX6-BAX7</t>
  </si>
  <si>
    <t>BAX6-BAX7-BAX8</t>
  </si>
  <si>
    <t>BAX7-BAX8-BAX9</t>
  </si>
  <si>
    <t>BAX8-BAX9-BAX10</t>
  </si>
  <si>
    <t>BAX9-BAX10-BAX11</t>
  </si>
  <si>
    <t>BAX10-BAX11-BAX12</t>
  </si>
  <si>
    <t>BAX11-BAX12-BAX13</t>
  </si>
  <si>
    <t>BAX12-BAX13-BAX14</t>
  </si>
  <si>
    <t>BAX1-BAX5-BAX7</t>
  </si>
  <si>
    <t>BAX4-BAX6-BAX8</t>
  </si>
  <si>
    <t>BAX5-BAX7-BAX9</t>
  </si>
  <si>
    <t>BAX6-BAX8-BAX10</t>
  </si>
  <si>
    <t>BAX7-BAX9-BAX11</t>
  </si>
  <si>
    <t>BAX8-BAX10-BAX12</t>
  </si>
  <si>
    <t>BAX9-BAX11-BAX13</t>
  </si>
  <si>
    <t>BAX10-BAX12-BAX14</t>
  </si>
  <si>
    <t>BAX1-BAX6-BAX9</t>
  </si>
  <si>
    <t>BAX4-BAX7-BAX10</t>
  </si>
  <si>
    <t>BAX5-BAX8-BAX11</t>
  </si>
  <si>
    <t>BAX6-BAX9-BAX12</t>
  </si>
  <si>
    <t>BAX7-BAX10-BAX13</t>
  </si>
  <si>
    <t>BAX8-BAX11-BAX14</t>
  </si>
  <si>
    <t>BAX1-BAX7-BAX11</t>
  </si>
  <si>
    <t>BAX4-BAX8-BAX12</t>
  </si>
  <si>
    <t>BAX5-BAX9-BAX13</t>
  </si>
  <si>
    <t>BAX6-BAX10-BAX14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</si>
  <si>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</si>
  <si>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</si>
  <si>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</si>
  <si>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</si>
  <si>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</si>
  <si>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</si>
  <si>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</si>
  <si>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</si>
  <si>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</si>
  <si>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</si>
  <si>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</si>
  <si>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</si>
  <si>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</si>
  <si>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</si>
  <si>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</si>
  <si>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</si>
  <si>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</si>
  <si>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</si>
  <si>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</si>
  <si>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</si>
  <si>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</si>
  <si>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</si>
  <si>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</si>
  <si>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</si>
  <si>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</si>
  <si>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</si>
  <si>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</si>
  <si>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</si>
  <si>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</si>
  <si>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</si>
  <si>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</si>
  <si>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</si>
  <si>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</si>
  <si>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</si>
  <si>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</si>
  <si>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</si>
  <si>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</si>
  <si>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</si>
  <si>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</si>
  <si>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</si>
  <si>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</si>
  <si>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</si>
  <si>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</si>
  <si>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</si>
  <si>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</si>
  <si>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</si>
  <si>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</si>
  <si>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</si>
  <si>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</si>
  <si>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</si>
  <si>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</si>
  <si>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</si>
  <si>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</si>
  <si>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BAX - CRA</t>
  </si>
  <si>
    <t>SXF - SEG</t>
  </si>
  <si>
    <t>SXF - SXM</t>
  </si>
  <si>
    <t>SXM - SEG</t>
  </si>
  <si>
    <t>SCF - SCG</t>
  </si>
  <si>
    <t>30 AOUT 2022</t>
  </si>
  <si>
    <t>Société aurifère Barrick</t>
  </si>
  <si>
    <t>Mines Agnico Eagle Limitée</t>
  </si>
  <si>
    <t>Kirkland Lake Gold Ltd. (ajusté)</t>
  </si>
  <si>
    <t>Groupe Aecon Inc.</t>
  </si>
  <si>
    <t>Bombardier Inc. Classe B</t>
  </si>
  <si>
    <t>Brookfield Business Partners L.P (ajusté)</t>
  </si>
  <si>
    <t xml:space="preserve">BCE Inc.  </t>
  </si>
  <si>
    <t>Brookfield Infrastructure Partners L.P.</t>
  </si>
  <si>
    <t>Banque de Montréal</t>
  </si>
  <si>
    <t>La Banque de Nouvelle-Écosse</t>
  </si>
  <si>
    <t>Cogeco Câble Inc.</t>
  </si>
  <si>
    <t xml:space="preserve">Cameco Corporation </t>
  </si>
  <si>
    <t>Choice Properties Real Estate Investment Trust</t>
  </si>
  <si>
    <t>Corus Entertainment Inc. Classe B</t>
  </si>
  <si>
    <t>Banque Canadienne Impériale de Commerce</t>
  </si>
  <si>
    <t>Compagnie des chemins de fer nationaux du Canada</t>
  </si>
  <si>
    <t>Chemin de fer Canadien Pacifique Limitée</t>
  </si>
  <si>
    <t>Société Canadian Tire Limitée Classe A</t>
  </si>
  <si>
    <t>Cenovus Energy Inc. (ajusté)</t>
  </si>
  <si>
    <t>ECN Capital Corp. (CA) (ajusté)</t>
  </si>
  <si>
    <t>Groupe CGI Inc. Classe A</t>
  </si>
  <si>
    <t xml:space="preserve">Les Vêtements de Sport Gildan Inc. </t>
  </si>
  <si>
    <t xml:space="preserve">Action de FNB BetaPro Canadian Gold Miners -2x Daily Bear </t>
  </si>
  <si>
    <t>Action de FNB BetaPro Canadian Gold Miners 2x Daily Bull</t>
  </si>
  <si>
    <t>FNB Horizons Indice marijuana sciences de la vie</t>
  </si>
  <si>
    <t>FNB BetaPro Pétrole brut Baissier quotidien inverse avec effet de levier</t>
  </si>
  <si>
    <t>FNB Horizons indice pipelines et services énergétiques</t>
  </si>
  <si>
    <t>H&amp;R Real Estate Investment Trust (ajusté)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</si>
  <si>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</si>
  <si>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</si>
  <si>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</si>
  <si>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</si>
  <si>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</si>
  <si>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</si>
  <si>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Inter Pipeline Ltd. (CA)  (ajusté)</t>
  </si>
  <si>
    <t>Banque Laurentienne du Canada</t>
  </si>
  <si>
    <t>La Compagnie Électrique Lion</t>
  </si>
  <si>
    <t>Labrador Iron Ore Royalty Corporation</t>
  </si>
  <si>
    <t>Lundin Mining Corporation</t>
  </si>
  <si>
    <t>Société Financière Manuvie</t>
  </si>
  <si>
    <t>Métro Inc.</t>
  </si>
  <si>
    <t>Banque Nationale du Canada</t>
  </si>
  <si>
    <t>Paramount Resources Ltd. Classe A</t>
  </si>
  <si>
    <t>Power Corporation du Canada</t>
  </si>
  <si>
    <t>Pretium (Pretivm) Resources Inc. (ajusté)</t>
  </si>
  <si>
    <t>Quebecor Inc. Class B</t>
  </si>
  <si>
    <t>Rogers Communications Inc. Classe B</t>
  </si>
  <si>
    <t xml:space="preserve">Métaux Russel Inc. </t>
  </si>
  <si>
    <t>Banque Royale du Canada</t>
  </si>
  <si>
    <t>Score Media and Gaming Inc (CA) (ajusté)</t>
  </si>
  <si>
    <t>Shaw Communications Inc. Classe B</t>
  </si>
  <si>
    <t xml:space="preserve">Financière Sun Life </t>
  </si>
  <si>
    <t>Groupe SNC-Lavalin Inc.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</si>
  <si>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</si>
  <si>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</si>
  <si>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</si>
  <si>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</si>
  <si>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</si>
  <si>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Tilray Inc. (ajusté)</t>
  </si>
  <si>
    <t>TC Énergie Corporation</t>
  </si>
  <si>
    <t>Options sur le dollar US</t>
  </si>
  <si>
    <t>The Valens Company Inc. (ajusté)</t>
  </si>
  <si>
    <t>George Weston limitée</t>
  </si>
  <si>
    <t>Groupe TMX Limitée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</si>
  <si>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</si>
  <si>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</si>
  <si>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</si>
  <si>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</si>
  <si>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</si>
  <si>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</si>
  <si>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</si>
  <si>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</si>
  <si>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</si>
  <si>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</si>
  <si>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</si>
  <si>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</si>
  <si>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</si>
  <si>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</si>
  <si>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</si>
  <si>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</si>
  <si>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</si>
  <si>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</si>
  <si>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</si>
  <si>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</si>
  <si>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médias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</si>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</sst>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2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2" fontId="2" fillId="0" borderId="6" xfId="3" applyNumberFormat="1" applyFont="1" applyFill="1" applyBorder="1" applyAlignment="1">
      <alignment horizontal="left"/>
    </xf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2" fillId="4" borderId="20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2" fillId="4" borderId="25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8" fillId="0" borderId="35" xfId="3" applyBorder="1" applyAlignment="1">
      <alignment horizontal="left" wrapText="1"/>
    </xf>
    <xf numFmtId="0" fontId="8" fillId="0" borderId="36" xfId="3" applyBorder="1" applyAlignment="1">
      <alignment horizontal="left" wrapText="1"/>
    </xf>
    <xf numFmtId="0" fontId="8" fillId="0" borderId="46" xfId="3" applyBorder="1" applyAlignment="1">
      <alignment horizontal="left" wrapText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12" xfId="3" applyBorder="1" applyAlignment="1">
      <alignment horizontal="left" wrapText="1"/>
    </xf>
    <xf numFmtId="0" fontId="1" fillId="5" borderId="40" xfId="3" applyFont="1" applyFill="1" applyBorder="1" applyAlignment="1" applyProtection="1">
      <alignment horizontal="center" vertical="center" wrapText="1"/>
      <protection hidden="1"/>
    </xf>
    <xf numFmtId="0" fontId="1" fillId="5" borderId="34" xfId="3" applyFont="1" applyFill="1" applyBorder="1" applyAlignment="1" applyProtection="1">
      <alignment horizontal="center" vertical="center" wrapText="1"/>
      <protection hidden="1"/>
    </xf>
    <xf numFmtId="0" fontId="1" fillId="5" borderId="39" xfId="3" applyFont="1" applyFill="1" applyBorder="1" applyAlignment="1" applyProtection="1">
      <alignment horizontal="center" vertical="center" wrapText="1"/>
      <protection hidden="1"/>
    </xf>
    <xf numFmtId="0" fontId="5" fillId="2" borderId="35" xfId="3" applyFont="1" applyFill="1" applyBorder="1" applyAlignment="1" applyProtection="1">
      <alignment horizontal="center" vertical="center" wrapText="1"/>
      <protection hidden="1"/>
    </xf>
    <xf numFmtId="0" fontId="5" fillId="2" borderId="13" xfId="3" applyFont="1" applyFill="1" applyBorder="1" applyAlignment="1" applyProtection="1">
      <alignment horizontal="center" vertical="center" wrapText="1"/>
      <protection hidden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18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2295525</xdr:colOff>
      <xdr:row>0</xdr:row>
      <xdr:rowOff>0</xdr:rowOff>
    </xdr:from>
    <xdr:to>
      <xdr:col>2</xdr:col>
      <xdr:colOff>1781175</xdr:colOff>
      <xdr:row>1</xdr:row>
      <xdr:rowOff>9525</xdr:rowOff>
    </xdr:to>
    <xdr:pic>
      <xdr:nvPicPr>
        <xdr:cNvPr id="409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238125</xdr:colOff>
      <xdr:row>0</xdr:row>
      <xdr:rowOff>0</xdr:rowOff>
    </xdr:from>
    <xdr:to>
      <xdr:col>2</xdr:col>
      <xdr:colOff>590550</xdr:colOff>
      <xdr:row>1</xdr:row>
      <xdr:rowOff>9525</xdr:rowOff>
    </xdr:to>
    <xdr:pic>
      <xdr:nvPicPr>
        <xdr:cNvPr id="9218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4025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1857375</xdr:colOff>
      <xdr:row>0</xdr:row>
      <xdr:rowOff>47625</xdr:rowOff>
    </xdr:from>
    <xdr:to>
      <xdr:col>2</xdr:col>
      <xdr:colOff>1885950</xdr:colOff>
      <xdr:row>0</xdr:row>
      <xdr:rowOff>752475</xdr:rowOff>
    </xdr:to>
    <xdr:pic>
      <xdr:nvPicPr>
        <xdr:cNvPr id="1331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" y="47625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971550</xdr:colOff>
      <xdr:row>0</xdr:row>
      <xdr:rowOff>47625</xdr:rowOff>
    </xdr:from>
    <xdr:to>
      <xdr:col>2</xdr:col>
      <xdr:colOff>942975</xdr:colOff>
      <xdr:row>0</xdr:row>
      <xdr:rowOff>752475</xdr:rowOff>
    </xdr:to>
    <xdr:pic>
      <xdr:nvPicPr>
        <xdr:cNvPr id="1843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47625"/>
          <a:ext cx="23241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2"/>
  <sheetViews>
    <sheetView view="pageBreakPreview" zoomScale="80" zoomScaleNormal="60" zoomScaleSheetLayoutView="80" workbookViewId="0">
      <selection sqref="A1:F1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95" t="s">
        <v>39</v>
      </c>
      <c r="B1" s="96"/>
      <c r="C1" s="96"/>
      <c r="D1" s="96"/>
      <c r="E1" s="96"/>
      <c r="F1" s="97"/>
    </row>
    <row r="2" spans="1:6" ht="50.1" customHeight="1" thickBot="1" x14ac:dyDescent="0.3">
      <c r="A2" s="98" t="str">
        <f>"MARGIN INTERVALS EFFECTIVE ON "&amp;A1</f>
        <v>MARGIN INTERVALS EFFECTIVE ON AUGUST 30, 2022</v>
      </c>
      <c r="B2" s="99"/>
      <c r="C2" s="99"/>
      <c r="D2" s="99"/>
      <c r="E2" s="99"/>
      <c r="F2" s="100"/>
    </row>
    <row r="3" spans="1:6" ht="12.75" customHeight="1" x14ac:dyDescent="0.25">
      <c r="A3" s="101" t="s">
        <v>11</v>
      </c>
      <c r="B3" s="103" t="s">
        <v>12</v>
      </c>
      <c r="C3" s="103" t="s">
        <v>13</v>
      </c>
      <c r="D3" s="103" t="s">
        <v>14</v>
      </c>
      <c r="E3" s="103" t="s">
        <v>15</v>
      </c>
      <c r="F3" s="105" t="s">
        <v>16</v>
      </c>
    </row>
    <row r="4" spans="1:6" ht="18.75" customHeight="1" thickBot="1" x14ac:dyDescent="0.3">
      <c r="A4" s="102"/>
      <c r="B4" s="104"/>
      <c r="C4" s="104"/>
      <c r="D4" s="104"/>
      <c r="E4" s="104"/>
      <c r="F4" s="106"/>
    </row>
    <row r="5" spans="1:6" x14ac:dyDescent="0.25">
      <c r="A5" s="37" t="s">
        <v>40</v>
      </c>
      <c r="B5" s="38" t="s">
        <v>41</v>
      </c>
      <c r="C5" s="39">
        <v>0.12444420945086186</v>
      </c>
      <c r="D5" s="40">
        <v>0.12591094844809705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39">
        <v>0.17129347912752396</v>
      </c>
      <c r="D6" s="45">
        <v>0.17128999461288091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0.35694188975284757</v>
      </c>
      <c r="D7" s="50">
        <v>0.35771158308266637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47</v>
      </c>
      <c r="C8" s="39">
        <v>5.6699282653520568E-2</v>
      </c>
      <c r="D8" s="50">
        <v>5.6569564139068711E-2</v>
      </c>
      <c r="E8" s="51">
        <v>0</v>
      </c>
      <c r="F8" s="52">
        <v>0</v>
      </c>
    </row>
    <row r="9" spans="1:6" x14ac:dyDescent="0.25">
      <c r="A9" s="48" t="s">
        <v>48</v>
      </c>
      <c r="B9" s="49" t="s">
        <v>49</v>
      </c>
      <c r="C9" s="39">
        <v>0.15682173081401363</v>
      </c>
      <c r="D9" s="50">
        <v>0.15705997966125418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0.11174268437083476</v>
      </c>
      <c r="D10" s="50">
        <v>0.11175757039533415</v>
      </c>
      <c r="E10" s="51">
        <v>0</v>
      </c>
      <c r="F10" s="52">
        <v>0</v>
      </c>
    </row>
    <row r="11" spans="1:6" x14ac:dyDescent="0.25">
      <c r="A11" s="48" t="s">
        <v>52</v>
      </c>
      <c r="B11" s="49" t="s">
        <v>53</v>
      </c>
      <c r="C11" s="39">
        <v>0.1499183453949845</v>
      </c>
      <c r="D11" s="50">
        <v>0.15036708157828482</v>
      </c>
      <c r="E11" s="51">
        <v>0</v>
      </c>
      <c r="F11" s="52">
        <v>0</v>
      </c>
    </row>
    <row r="12" spans="1:6" x14ac:dyDescent="0.25">
      <c r="A12" s="48" t="s">
        <v>54</v>
      </c>
      <c r="B12" s="49" t="s">
        <v>55</v>
      </c>
      <c r="C12" s="39">
        <v>0.15208679035298606</v>
      </c>
      <c r="D12" s="50">
        <v>0.15207349299934461</v>
      </c>
      <c r="E12" s="51">
        <v>0</v>
      </c>
      <c r="F12" s="52">
        <v>1</v>
      </c>
    </row>
    <row r="13" spans="1:6" ht="14.25" customHeight="1" x14ac:dyDescent="0.25">
      <c r="A13" s="48" t="s">
        <v>56</v>
      </c>
      <c r="B13" s="49" t="s">
        <v>57</v>
      </c>
      <c r="C13" s="39">
        <v>0.19084513402743555</v>
      </c>
      <c r="D13" s="50">
        <v>0.19145452402410318</v>
      </c>
      <c r="E13" s="51">
        <v>0</v>
      </c>
      <c r="F13" s="52">
        <v>0</v>
      </c>
    </row>
    <row r="14" spans="1:6" x14ac:dyDescent="0.25">
      <c r="A14" s="48" t="s">
        <v>58</v>
      </c>
      <c r="B14" s="49" t="s">
        <v>59</v>
      </c>
      <c r="C14" s="39">
        <v>0.11661088569730151</v>
      </c>
      <c r="D14" s="50">
        <v>0.11526555589158574</v>
      </c>
      <c r="E14" s="51">
        <v>0</v>
      </c>
      <c r="F14" s="52">
        <v>0</v>
      </c>
    </row>
    <row r="15" spans="1:6" x14ac:dyDescent="0.25">
      <c r="A15" s="48" t="s">
        <v>60</v>
      </c>
      <c r="B15" s="49" t="s">
        <v>61</v>
      </c>
      <c r="C15" s="39">
        <v>0.10979489249184103</v>
      </c>
      <c r="D15" s="50">
        <v>0.10980349794745944</v>
      </c>
      <c r="E15" s="51">
        <v>0</v>
      </c>
      <c r="F15" s="52">
        <v>0</v>
      </c>
    </row>
    <row r="16" spans="1:6" x14ac:dyDescent="0.25">
      <c r="A16" s="48" t="s">
        <v>62</v>
      </c>
      <c r="B16" s="49" t="s">
        <v>63</v>
      </c>
      <c r="C16" s="39">
        <v>6.9200642349417807E-2</v>
      </c>
      <c r="D16" s="50">
        <v>6.9309865952994668E-2</v>
      </c>
      <c r="E16" s="51">
        <v>0</v>
      </c>
      <c r="F16" s="52">
        <v>0</v>
      </c>
    </row>
    <row r="17" spans="1:6" x14ac:dyDescent="0.25">
      <c r="A17" s="48" t="s">
        <v>64</v>
      </c>
      <c r="B17" s="49" t="s">
        <v>65</v>
      </c>
      <c r="C17" s="39">
        <v>8.8607903073234073E-2</v>
      </c>
      <c r="D17" s="50">
        <v>8.8653404780488054E-2</v>
      </c>
      <c r="E17" s="51">
        <v>0</v>
      </c>
      <c r="F17" s="52">
        <v>0</v>
      </c>
    </row>
    <row r="18" spans="1:6" x14ac:dyDescent="0.25">
      <c r="A18" s="48" t="s">
        <v>66</v>
      </c>
      <c r="B18" s="53" t="s">
        <v>67</v>
      </c>
      <c r="C18" s="39">
        <v>8.9139559842078442E-2</v>
      </c>
      <c r="D18" s="50">
        <v>8.9070110149124276E-2</v>
      </c>
      <c r="E18" s="51">
        <v>0</v>
      </c>
      <c r="F18" s="52">
        <v>0</v>
      </c>
    </row>
    <row r="19" spans="1:6" x14ac:dyDescent="0.25">
      <c r="A19" s="48" t="s">
        <v>68</v>
      </c>
      <c r="B19" s="53" t="s">
        <v>69</v>
      </c>
      <c r="C19" s="39">
        <v>0.1258109876976658</v>
      </c>
      <c r="D19" s="50">
        <v>0.12580941377089608</v>
      </c>
      <c r="E19" s="51">
        <v>0</v>
      </c>
      <c r="F19" s="52">
        <v>0</v>
      </c>
    </row>
    <row r="20" spans="1:6" x14ac:dyDescent="0.25">
      <c r="A20" s="48" t="s">
        <v>70</v>
      </c>
      <c r="B20" s="49" t="s">
        <v>71</v>
      </c>
      <c r="C20" s="39">
        <v>0.14353688723495886</v>
      </c>
      <c r="D20" s="50">
        <v>0.14300648522802956</v>
      </c>
      <c r="E20" s="51">
        <v>0</v>
      </c>
      <c r="F20" s="52">
        <v>0</v>
      </c>
    </row>
    <row r="21" spans="1:6" x14ac:dyDescent="0.25">
      <c r="A21" s="48" t="s">
        <v>72</v>
      </c>
      <c r="B21" s="49" t="s">
        <v>73</v>
      </c>
      <c r="C21" s="39">
        <v>0.34071161939140493</v>
      </c>
      <c r="D21" s="50">
        <v>0.34029365968818837</v>
      </c>
      <c r="E21" s="51">
        <v>0</v>
      </c>
      <c r="F21" s="52">
        <v>0</v>
      </c>
    </row>
    <row r="22" spans="1:6" x14ac:dyDescent="0.25">
      <c r="A22" s="48" t="s">
        <v>74</v>
      </c>
      <c r="B22" s="49" t="s">
        <v>75</v>
      </c>
      <c r="C22" s="39">
        <v>0.15543393826315133</v>
      </c>
      <c r="D22" s="50">
        <v>0.15520390762885899</v>
      </c>
      <c r="E22" s="51">
        <v>0</v>
      </c>
      <c r="F22" s="52">
        <v>0</v>
      </c>
    </row>
    <row r="23" spans="1:6" x14ac:dyDescent="0.25">
      <c r="A23" s="48" t="s">
        <v>76</v>
      </c>
      <c r="B23" s="49" t="s">
        <v>77</v>
      </c>
      <c r="C23" s="39">
        <v>8.6396722966532905E-2</v>
      </c>
      <c r="D23" s="50">
        <v>8.662013444376529E-2</v>
      </c>
      <c r="E23" s="51">
        <v>0</v>
      </c>
      <c r="F23" s="52">
        <v>0</v>
      </c>
    </row>
    <row r="24" spans="1:6" x14ac:dyDescent="0.25">
      <c r="A24" s="48" t="s">
        <v>78</v>
      </c>
      <c r="B24" s="49" t="s">
        <v>79</v>
      </c>
      <c r="C24" s="39">
        <v>0.12313270610839887</v>
      </c>
      <c r="D24" s="50">
        <v>0.12432535981218662</v>
      </c>
      <c r="E24" s="51">
        <v>0</v>
      </c>
      <c r="F24" s="52">
        <v>0</v>
      </c>
    </row>
    <row r="25" spans="1:6" x14ac:dyDescent="0.25">
      <c r="A25" s="48" t="s">
        <v>80</v>
      </c>
      <c r="B25" s="49" t="s">
        <v>81</v>
      </c>
      <c r="C25" s="39">
        <v>9.2566196154137345E-2</v>
      </c>
      <c r="D25" s="50">
        <v>9.2869335381119758E-2</v>
      </c>
      <c r="E25" s="51">
        <v>0</v>
      </c>
      <c r="F25" s="52">
        <v>0</v>
      </c>
    </row>
    <row r="26" spans="1:6" x14ac:dyDescent="0.25">
      <c r="A26" s="48" t="s">
        <v>82</v>
      </c>
      <c r="B26" s="49" t="s">
        <v>83</v>
      </c>
      <c r="C26" s="39">
        <v>9.2211466838869535E-2</v>
      </c>
      <c r="D26" s="50">
        <v>9.3243403222757926E-2</v>
      </c>
      <c r="E26" s="51">
        <v>0</v>
      </c>
      <c r="F26" s="52">
        <v>0</v>
      </c>
    </row>
    <row r="27" spans="1:6" x14ac:dyDescent="0.25">
      <c r="A27" s="54" t="s">
        <v>84</v>
      </c>
      <c r="B27" s="49" t="s">
        <v>85</v>
      </c>
      <c r="C27" s="39">
        <v>0.15231811700364792</v>
      </c>
      <c r="D27" s="50">
        <v>0.15259003744267732</v>
      </c>
      <c r="E27" s="55">
        <v>0</v>
      </c>
      <c r="F27" s="56">
        <v>0</v>
      </c>
    </row>
    <row r="28" spans="1:6" x14ac:dyDescent="0.25">
      <c r="A28" s="54" t="s">
        <v>86</v>
      </c>
      <c r="B28" s="49" t="s">
        <v>87</v>
      </c>
      <c r="C28" s="39">
        <v>0.20157401262656544</v>
      </c>
      <c r="D28" s="50">
        <v>0.20122090235296428</v>
      </c>
      <c r="E28" s="55">
        <v>0</v>
      </c>
      <c r="F28" s="56">
        <v>0</v>
      </c>
    </row>
    <row r="29" spans="1:6" x14ac:dyDescent="0.25">
      <c r="A29" s="54" t="s">
        <v>88</v>
      </c>
      <c r="B29" s="49" t="s">
        <v>89</v>
      </c>
      <c r="C29" s="39">
        <v>0.11202682231724613</v>
      </c>
      <c r="D29" s="50">
        <v>0.11146637127787487</v>
      </c>
      <c r="E29" s="55">
        <v>0</v>
      </c>
      <c r="F29" s="56">
        <v>1</v>
      </c>
    </row>
    <row r="30" spans="1:6" x14ac:dyDescent="0.25">
      <c r="A30" s="54" t="s">
        <v>90</v>
      </c>
      <c r="B30" s="49" t="s">
        <v>91</v>
      </c>
      <c r="C30" s="39">
        <v>5.9917353791513847E-2</v>
      </c>
      <c r="D30" s="50">
        <v>5.9882573060800248E-2</v>
      </c>
      <c r="E30" s="55">
        <v>0</v>
      </c>
      <c r="F30" s="56">
        <v>0</v>
      </c>
    </row>
    <row r="31" spans="1:6" x14ac:dyDescent="0.25">
      <c r="A31" s="54" t="s">
        <v>92</v>
      </c>
      <c r="B31" s="57" t="s">
        <v>93</v>
      </c>
      <c r="C31" s="39">
        <v>0.1257561118939397</v>
      </c>
      <c r="D31" s="50">
        <v>0.12536786387549009</v>
      </c>
      <c r="E31" s="55">
        <v>0</v>
      </c>
      <c r="F31" s="56">
        <v>0</v>
      </c>
    </row>
    <row r="32" spans="1:6" x14ac:dyDescent="0.25">
      <c r="A32" s="54" t="s">
        <v>94</v>
      </c>
      <c r="B32" s="49" t="s">
        <v>95</v>
      </c>
      <c r="C32" s="39">
        <v>8.1508375108713407E-2</v>
      </c>
      <c r="D32" s="50">
        <v>8.1508472071980767E-2</v>
      </c>
      <c r="E32" s="55">
        <v>0</v>
      </c>
      <c r="F32" s="56">
        <v>0</v>
      </c>
    </row>
    <row r="33" spans="1:6" x14ac:dyDescent="0.25">
      <c r="A33" s="54" t="s">
        <v>96</v>
      </c>
      <c r="B33" s="49" t="s">
        <v>97</v>
      </c>
      <c r="C33" s="39">
        <v>6.6315433517466119E-2</v>
      </c>
      <c r="D33" s="50">
        <v>6.6574168908614229E-2</v>
      </c>
      <c r="E33" s="55">
        <v>0</v>
      </c>
      <c r="F33" s="56">
        <v>0</v>
      </c>
    </row>
    <row r="34" spans="1:6" x14ac:dyDescent="0.25">
      <c r="A34" s="54" t="s">
        <v>98</v>
      </c>
      <c r="B34" s="49" t="s">
        <v>99</v>
      </c>
      <c r="C34" s="39">
        <v>9.9488821836160368E-2</v>
      </c>
      <c r="D34" s="50">
        <v>9.9461008007908011E-2</v>
      </c>
      <c r="E34" s="55">
        <v>0</v>
      </c>
      <c r="F34" s="56">
        <v>0</v>
      </c>
    </row>
    <row r="35" spans="1:6" x14ac:dyDescent="0.25">
      <c r="A35" s="54" t="s">
        <v>100</v>
      </c>
      <c r="B35" s="57" t="s">
        <v>101</v>
      </c>
      <c r="C35" s="39">
        <v>0.25487724310517496</v>
      </c>
      <c r="D35" s="50">
        <v>0.25454640099486114</v>
      </c>
      <c r="E35" s="55">
        <v>0</v>
      </c>
      <c r="F35" s="56">
        <v>0</v>
      </c>
    </row>
    <row r="36" spans="1:6" x14ac:dyDescent="0.25">
      <c r="A36" s="54" t="s">
        <v>102</v>
      </c>
      <c r="B36" s="49" t="s">
        <v>103</v>
      </c>
      <c r="C36" s="39">
        <v>9.4096128308076274E-2</v>
      </c>
      <c r="D36" s="50">
        <v>9.3954668700580321E-2</v>
      </c>
      <c r="E36" s="55">
        <v>0</v>
      </c>
      <c r="F36" s="56">
        <v>0</v>
      </c>
    </row>
    <row r="37" spans="1:6" x14ac:dyDescent="0.25">
      <c r="A37" s="54" t="s">
        <v>104</v>
      </c>
      <c r="B37" s="49" t="s">
        <v>105</v>
      </c>
      <c r="C37" s="39">
        <v>0.16804717280902454</v>
      </c>
      <c r="D37" s="50">
        <v>0.16753944070347804</v>
      </c>
      <c r="E37" s="55">
        <v>0</v>
      </c>
      <c r="F37" s="56">
        <v>0</v>
      </c>
    </row>
    <row r="38" spans="1:6" x14ac:dyDescent="0.25">
      <c r="A38" s="54" t="s">
        <v>106</v>
      </c>
      <c r="B38" s="49" t="s">
        <v>107</v>
      </c>
      <c r="C38" s="39">
        <v>0.35505489050524475</v>
      </c>
      <c r="D38" s="50">
        <v>0.35573876321709674</v>
      </c>
      <c r="E38" s="55">
        <v>0</v>
      </c>
      <c r="F38" s="56">
        <v>0</v>
      </c>
    </row>
    <row r="39" spans="1:6" x14ac:dyDescent="0.25">
      <c r="A39" s="54" t="s">
        <v>108</v>
      </c>
      <c r="B39" s="49" t="s">
        <v>109</v>
      </c>
      <c r="C39" s="39">
        <v>0.21560821579458833</v>
      </c>
      <c r="D39" s="50">
        <v>0.21550402045874126</v>
      </c>
      <c r="E39" s="55">
        <v>0</v>
      </c>
      <c r="F39" s="56">
        <v>0</v>
      </c>
    </row>
    <row r="40" spans="1:6" x14ac:dyDescent="0.25">
      <c r="A40" s="54" t="s">
        <v>110</v>
      </c>
      <c r="B40" s="49" t="s">
        <v>111</v>
      </c>
      <c r="C40" s="39">
        <v>0.10585260914476619</v>
      </c>
      <c r="D40" s="50">
        <v>0.10564036766088178</v>
      </c>
      <c r="E40" s="55">
        <v>0</v>
      </c>
      <c r="F40" s="56">
        <v>0</v>
      </c>
    </row>
    <row r="41" spans="1:6" x14ac:dyDescent="0.25">
      <c r="A41" s="54" t="s">
        <v>112</v>
      </c>
      <c r="B41" s="49" t="s">
        <v>113</v>
      </c>
      <c r="C41" s="39">
        <v>7.3066937729209802E-2</v>
      </c>
      <c r="D41" s="50">
        <v>7.2964505945164099E-2</v>
      </c>
      <c r="E41" s="55">
        <v>0</v>
      </c>
      <c r="F41" s="56">
        <v>0</v>
      </c>
    </row>
    <row r="42" spans="1:6" x14ac:dyDescent="0.25">
      <c r="A42" s="54" t="s">
        <v>114</v>
      </c>
      <c r="B42" s="49" t="s">
        <v>115</v>
      </c>
      <c r="C42" s="39">
        <v>7.0962602977843181E-2</v>
      </c>
      <c r="D42" s="50">
        <v>7.0964503048204591E-2</v>
      </c>
      <c r="E42" s="55">
        <v>0</v>
      </c>
      <c r="F42" s="56">
        <v>0</v>
      </c>
    </row>
    <row r="43" spans="1:6" x14ac:dyDescent="0.25">
      <c r="A43" s="54" t="s">
        <v>116</v>
      </c>
      <c r="B43" s="49" t="s">
        <v>117</v>
      </c>
      <c r="C43" s="39">
        <v>0.27100202256180767</v>
      </c>
      <c r="D43" s="50">
        <v>0.2709358644706531</v>
      </c>
      <c r="E43" s="55">
        <v>0</v>
      </c>
      <c r="F43" s="56">
        <v>0</v>
      </c>
    </row>
    <row r="44" spans="1:6" x14ac:dyDescent="0.25">
      <c r="A44" s="54" t="s">
        <v>118</v>
      </c>
      <c r="B44" s="49" t="s">
        <v>119</v>
      </c>
      <c r="C44" s="39">
        <v>0.27100202256180767</v>
      </c>
      <c r="D44" s="50">
        <v>0.2709358644706531</v>
      </c>
      <c r="E44" s="55">
        <v>0</v>
      </c>
      <c r="F44" s="56">
        <v>0</v>
      </c>
    </row>
    <row r="45" spans="1:6" x14ac:dyDescent="0.25">
      <c r="A45" s="54" t="s">
        <v>120</v>
      </c>
      <c r="B45" s="49" t="s">
        <v>121</v>
      </c>
      <c r="C45" s="39">
        <v>0.27100202256180767</v>
      </c>
      <c r="D45" s="50">
        <v>0.2709358644706531</v>
      </c>
      <c r="E45" s="55">
        <v>0</v>
      </c>
      <c r="F45" s="56">
        <v>0</v>
      </c>
    </row>
    <row r="46" spans="1:6" x14ac:dyDescent="0.25">
      <c r="A46" s="54" t="s">
        <v>122</v>
      </c>
      <c r="B46" s="49" t="s">
        <v>123</v>
      </c>
      <c r="C46" s="39">
        <v>0.18316374934191593</v>
      </c>
      <c r="D46" s="50">
        <v>0.18251146736957824</v>
      </c>
      <c r="E46" s="55">
        <v>0</v>
      </c>
      <c r="F46" s="56">
        <v>0</v>
      </c>
    </row>
    <row r="47" spans="1:6" x14ac:dyDescent="0.25">
      <c r="A47" s="54" t="s">
        <v>124</v>
      </c>
      <c r="B47" s="49" t="s">
        <v>125</v>
      </c>
      <c r="C47" s="39">
        <v>0.14380527081149802</v>
      </c>
      <c r="D47" s="50">
        <v>0.14435923184141303</v>
      </c>
      <c r="E47" s="55">
        <v>0</v>
      </c>
      <c r="F47" s="56">
        <v>0</v>
      </c>
    </row>
    <row r="48" spans="1:6" x14ac:dyDescent="0.25">
      <c r="A48" s="54" t="s">
        <v>126</v>
      </c>
      <c r="B48" s="49" t="s">
        <v>127</v>
      </c>
      <c r="C48" s="39">
        <v>0.1302202117655529</v>
      </c>
      <c r="D48" s="50">
        <v>0.13147013782146605</v>
      </c>
      <c r="E48" s="55">
        <v>0</v>
      </c>
      <c r="F48" s="56">
        <v>0</v>
      </c>
    </row>
    <row r="49" spans="1:6" x14ac:dyDescent="0.25">
      <c r="A49" s="54" t="s">
        <v>128</v>
      </c>
      <c r="B49" s="57" t="s">
        <v>129</v>
      </c>
      <c r="C49" s="39">
        <v>7.1237235928077056E-2</v>
      </c>
      <c r="D49" s="50">
        <v>7.2196781055523407E-2</v>
      </c>
      <c r="E49" s="55">
        <v>0</v>
      </c>
      <c r="F49" s="56">
        <v>0</v>
      </c>
    </row>
    <row r="50" spans="1:6" x14ac:dyDescent="0.25">
      <c r="A50" s="54" t="s">
        <v>130</v>
      </c>
      <c r="B50" s="57" t="s">
        <v>131</v>
      </c>
      <c r="C50" s="39">
        <v>0.14303101161673204</v>
      </c>
      <c r="D50" s="50">
        <v>0.14290195711453829</v>
      </c>
      <c r="E50" s="55">
        <v>0</v>
      </c>
      <c r="F50" s="56">
        <v>0</v>
      </c>
    </row>
    <row r="51" spans="1:6" x14ac:dyDescent="0.25">
      <c r="A51" s="54" t="s">
        <v>132</v>
      </c>
      <c r="B51" s="57" t="s">
        <v>133</v>
      </c>
      <c r="C51" s="39">
        <v>6.577587746497271E-2</v>
      </c>
      <c r="D51" s="50">
        <v>6.5647513378850289E-2</v>
      </c>
      <c r="E51" s="55">
        <v>0</v>
      </c>
      <c r="F51" s="56">
        <v>0</v>
      </c>
    </row>
    <row r="52" spans="1:6" x14ac:dyDescent="0.25">
      <c r="A52" s="54" t="s">
        <v>134</v>
      </c>
      <c r="B52" s="49" t="s">
        <v>135</v>
      </c>
      <c r="C52" s="39">
        <v>7.6398496317979292E-2</v>
      </c>
      <c r="D52" s="50">
        <v>7.6163430042532926E-2</v>
      </c>
      <c r="E52" s="55">
        <v>0</v>
      </c>
      <c r="F52" s="56">
        <v>0</v>
      </c>
    </row>
    <row r="53" spans="1:6" x14ac:dyDescent="0.25">
      <c r="A53" s="54" t="s">
        <v>136</v>
      </c>
      <c r="B53" s="49" t="s">
        <v>137</v>
      </c>
      <c r="C53" s="39">
        <v>0.16356520957290338</v>
      </c>
      <c r="D53" s="50">
        <v>0.1630316242811945</v>
      </c>
      <c r="E53" s="55">
        <v>0</v>
      </c>
      <c r="F53" s="56">
        <v>0</v>
      </c>
    </row>
    <row r="54" spans="1:6" x14ac:dyDescent="0.25">
      <c r="A54" s="54" t="s">
        <v>138</v>
      </c>
      <c r="B54" s="49" t="s">
        <v>139</v>
      </c>
      <c r="C54" s="39">
        <v>0.14222630261581384</v>
      </c>
      <c r="D54" s="50">
        <v>0.14226895494847852</v>
      </c>
      <c r="E54" s="55">
        <v>0</v>
      </c>
      <c r="F54" s="56">
        <v>0</v>
      </c>
    </row>
    <row r="55" spans="1:6" x14ac:dyDescent="0.25">
      <c r="A55" s="54" t="s">
        <v>140</v>
      </c>
      <c r="B55" s="49" t="s">
        <v>141</v>
      </c>
      <c r="C55" s="39">
        <v>0.1201192983711568</v>
      </c>
      <c r="D55" s="50">
        <v>0.11973671620102787</v>
      </c>
      <c r="E55" s="55">
        <v>0</v>
      </c>
      <c r="F55" s="56">
        <v>0</v>
      </c>
    </row>
    <row r="56" spans="1:6" x14ac:dyDescent="0.25">
      <c r="A56" s="54" t="s">
        <v>142</v>
      </c>
      <c r="B56" s="49" t="s">
        <v>143</v>
      </c>
      <c r="C56" s="39">
        <v>0.2230615148458239</v>
      </c>
      <c r="D56" s="50">
        <v>0.22313132985727971</v>
      </c>
      <c r="E56" s="55">
        <v>0</v>
      </c>
      <c r="F56" s="56">
        <v>0</v>
      </c>
    </row>
    <row r="57" spans="1:6" x14ac:dyDescent="0.25">
      <c r="A57" s="54" t="s">
        <v>144</v>
      </c>
      <c r="B57" s="49" t="s">
        <v>145</v>
      </c>
      <c r="C57" s="39">
        <v>0.1035003465614065</v>
      </c>
      <c r="D57" s="50">
        <v>0.10362027746563421</v>
      </c>
      <c r="E57" s="55">
        <v>0</v>
      </c>
      <c r="F57" s="56">
        <v>0</v>
      </c>
    </row>
    <row r="58" spans="1:6" x14ac:dyDescent="0.25">
      <c r="A58" s="54" t="s">
        <v>146</v>
      </c>
      <c r="B58" s="49" t="s">
        <v>147</v>
      </c>
      <c r="C58" s="39">
        <v>0.11008001658530255</v>
      </c>
      <c r="D58" s="50">
        <v>0.1097161633760205</v>
      </c>
      <c r="E58" s="55">
        <v>0</v>
      </c>
      <c r="F58" s="56">
        <v>0</v>
      </c>
    </row>
    <row r="59" spans="1:6" x14ac:dyDescent="0.25">
      <c r="A59" s="54" t="s">
        <v>148</v>
      </c>
      <c r="B59" s="49" t="s">
        <v>149</v>
      </c>
      <c r="C59" s="39">
        <v>5.362393050519304E-2</v>
      </c>
      <c r="D59" s="50">
        <v>5.362698256810966E-2</v>
      </c>
      <c r="E59" s="55">
        <v>0</v>
      </c>
      <c r="F59" s="56">
        <v>0</v>
      </c>
    </row>
    <row r="60" spans="1:6" x14ac:dyDescent="0.25">
      <c r="A60" s="54" t="s">
        <v>150</v>
      </c>
      <c r="B60" s="49" t="s">
        <v>151</v>
      </c>
      <c r="C60" s="39">
        <v>0.23316852373920241</v>
      </c>
      <c r="D60" s="50">
        <v>0.23313675529323899</v>
      </c>
      <c r="E60" s="55">
        <v>0</v>
      </c>
      <c r="F60" s="56">
        <v>0</v>
      </c>
    </row>
    <row r="61" spans="1:6" x14ac:dyDescent="0.25">
      <c r="A61" s="54" t="s">
        <v>152</v>
      </c>
      <c r="B61" s="49" t="s">
        <v>153</v>
      </c>
      <c r="C61" s="39">
        <v>0.10355894387294179</v>
      </c>
      <c r="D61" s="58">
        <v>0.10458218260744437</v>
      </c>
      <c r="E61" s="55">
        <v>0</v>
      </c>
      <c r="F61" s="56">
        <v>0</v>
      </c>
    </row>
    <row r="62" spans="1:6" x14ac:dyDescent="0.25">
      <c r="A62" s="54" t="s">
        <v>154</v>
      </c>
      <c r="B62" s="49" t="s">
        <v>155</v>
      </c>
      <c r="C62" s="39">
        <v>0.21833357275298382</v>
      </c>
      <c r="D62" s="58">
        <v>0.21759398042801939</v>
      </c>
      <c r="E62" s="55">
        <v>0</v>
      </c>
      <c r="F62" s="56">
        <v>0</v>
      </c>
    </row>
    <row r="63" spans="1:6" x14ac:dyDescent="0.25">
      <c r="A63" s="54" t="s">
        <v>156</v>
      </c>
      <c r="B63" s="49" t="s">
        <v>157</v>
      </c>
      <c r="C63" s="39">
        <v>9.8323829030124099E-2</v>
      </c>
      <c r="D63" s="58">
        <v>9.8635400930133565E-2</v>
      </c>
      <c r="E63" s="55">
        <v>0</v>
      </c>
      <c r="F63" s="56">
        <v>0</v>
      </c>
    </row>
    <row r="64" spans="1:6" x14ac:dyDescent="0.25">
      <c r="A64" s="54" t="s">
        <v>158</v>
      </c>
      <c r="B64" s="49" t="s">
        <v>159</v>
      </c>
      <c r="C64" s="39">
        <v>0.13598542630577418</v>
      </c>
      <c r="D64" s="58">
        <v>0.13702584521461644</v>
      </c>
      <c r="E64" s="55">
        <v>0</v>
      </c>
      <c r="F64" s="56">
        <v>0</v>
      </c>
    </row>
    <row r="65" spans="1:6" x14ac:dyDescent="0.25">
      <c r="A65" s="54" t="s">
        <v>160</v>
      </c>
      <c r="B65" s="49" t="s">
        <v>161</v>
      </c>
      <c r="C65" s="39">
        <v>7.675629938591455E-2</v>
      </c>
      <c r="D65" s="58">
        <v>7.6622028472122572E-2</v>
      </c>
      <c r="E65" s="55">
        <v>0</v>
      </c>
      <c r="F65" s="56">
        <v>0</v>
      </c>
    </row>
    <row r="66" spans="1:6" x14ac:dyDescent="0.25">
      <c r="A66" s="54" t="s">
        <v>162</v>
      </c>
      <c r="B66" s="49" t="s">
        <v>163</v>
      </c>
      <c r="C66" s="39">
        <v>0.13658637942933355</v>
      </c>
      <c r="D66" s="58">
        <v>0.13622319467677996</v>
      </c>
      <c r="E66" s="55">
        <v>0</v>
      </c>
      <c r="F66" s="56">
        <v>0</v>
      </c>
    </row>
    <row r="67" spans="1:6" x14ac:dyDescent="0.25">
      <c r="A67" s="54" t="s">
        <v>164</v>
      </c>
      <c r="B67" s="57" t="s">
        <v>165</v>
      </c>
      <c r="C67" s="39">
        <v>6.5358110072942274E-2</v>
      </c>
      <c r="D67" s="50">
        <v>6.5354815257469445E-2</v>
      </c>
      <c r="E67" s="55">
        <v>0</v>
      </c>
      <c r="F67" s="56">
        <v>0</v>
      </c>
    </row>
    <row r="68" spans="1:6" x14ac:dyDescent="0.25">
      <c r="A68" s="54" t="s">
        <v>166</v>
      </c>
      <c r="B68" s="49" t="s">
        <v>167</v>
      </c>
      <c r="C68" s="39">
        <v>7.9205954788449107E-2</v>
      </c>
      <c r="D68" s="50">
        <v>7.922651713392076E-2</v>
      </c>
      <c r="E68" s="55">
        <v>0</v>
      </c>
      <c r="F68" s="56">
        <v>0</v>
      </c>
    </row>
    <row r="69" spans="1:6" x14ac:dyDescent="0.25">
      <c r="A69" s="54" t="s">
        <v>168</v>
      </c>
      <c r="B69" s="49" t="s">
        <v>169</v>
      </c>
      <c r="C69" s="39">
        <v>0.16772875435592977</v>
      </c>
      <c r="D69" s="50">
        <v>0.16707451014290212</v>
      </c>
      <c r="E69" s="55">
        <v>0</v>
      </c>
      <c r="F69" s="56">
        <v>0</v>
      </c>
    </row>
    <row r="70" spans="1:6" x14ac:dyDescent="0.25">
      <c r="A70" s="54" t="s">
        <v>170</v>
      </c>
      <c r="B70" s="49" t="s">
        <v>171</v>
      </c>
      <c r="C70" s="39">
        <v>6.3540781179729111E-2</v>
      </c>
      <c r="D70" s="50">
        <v>6.3385863236171652E-2</v>
      </c>
      <c r="E70" s="55">
        <v>0</v>
      </c>
      <c r="F70" s="56">
        <v>0</v>
      </c>
    </row>
    <row r="71" spans="1:6" x14ac:dyDescent="0.25">
      <c r="A71" s="54" t="s">
        <v>172</v>
      </c>
      <c r="B71" s="49" t="s">
        <v>173</v>
      </c>
      <c r="C71" s="39">
        <v>0.19198554562175374</v>
      </c>
      <c r="D71" s="50">
        <v>0.19198359993602837</v>
      </c>
      <c r="E71" s="55">
        <v>0</v>
      </c>
      <c r="F71" s="56">
        <v>0</v>
      </c>
    </row>
    <row r="72" spans="1:6" x14ac:dyDescent="0.25">
      <c r="A72" s="54" t="s">
        <v>174</v>
      </c>
      <c r="B72" s="49" t="s">
        <v>175</v>
      </c>
      <c r="C72" s="39">
        <v>6.6747658737465854E-2</v>
      </c>
      <c r="D72" s="50">
        <v>6.6929354762514215E-2</v>
      </c>
      <c r="E72" s="55">
        <v>0</v>
      </c>
      <c r="F72" s="56">
        <v>0</v>
      </c>
    </row>
    <row r="73" spans="1:6" x14ac:dyDescent="0.25">
      <c r="A73" s="54" t="s">
        <v>176</v>
      </c>
      <c r="B73" s="49" t="s">
        <v>177</v>
      </c>
      <c r="C73" s="39">
        <v>0.19377794069315574</v>
      </c>
      <c r="D73" s="50">
        <v>0.19307753052501583</v>
      </c>
      <c r="E73" s="55">
        <v>0</v>
      </c>
      <c r="F73" s="56">
        <v>0</v>
      </c>
    </row>
    <row r="74" spans="1:6" x14ac:dyDescent="0.25">
      <c r="A74" s="54" t="s">
        <v>178</v>
      </c>
      <c r="B74" s="49" t="s">
        <v>179</v>
      </c>
      <c r="C74" s="39">
        <v>9.1636388404100433E-2</v>
      </c>
      <c r="D74" s="50">
        <v>9.2159902956450018E-2</v>
      </c>
      <c r="E74" s="55">
        <v>0</v>
      </c>
      <c r="F74" s="56">
        <v>0</v>
      </c>
    </row>
    <row r="75" spans="1:6" x14ac:dyDescent="0.25">
      <c r="A75" s="54" t="s">
        <v>180</v>
      </c>
      <c r="B75" s="49" t="s">
        <v>181</v>
      </c>
      <c r="C75" s="39">
        <v>7.9609864402559863E-2</v>
      </c>
      <c r="D75" s="50">
        <v>7.9867514552577831E-2</v>
      </c>
      <c r="E75" s="55">
        <v>0</v>
      </c>
      <c r="F75" s="56">
        <v>0</v>
      </c>
    </row>
    <row r="76" spans="1:6" x14ac:dyDescent="0.25">
      <c r="A76" s="54" t="s">
        <v>182</v>
      </c>
      <c r="B76" s="59" t="s">
        <v>183</v>
      </c>
      <c r="C76" s="39">
        <v>0.19443962687106356</v>
      </c>
      <c r="D76" s="50">
        <v>0.19467238253778524</v>
      </c>
      <c r="E76" s="55">
        <v>0</v>
      </c>
      <c r="F76" s="56">
        <v>0</v>
      </c>
    </row>
    <row r="77" spans="1:6" x14ac:dyDescent="0.25">
      <c r="A77" s="54" t="s">
        <v>184</v>
      </c>
      <c r="B77" s="59" t="s">
        <v>185</v>
      </c>
      <c r="C77" s="39">
        <v>5.7527773449329536E-2</v>
      </c>
      <c r="D77" s="50">
        <v>5.7397726722353319E-2</v>
      </c>
      <c r="E77" s="55">
        <v>0</v>
      </c>
      <c r="F77" s="56">
        <v>0</v>
      </c>
    </row>
    <row r="78" spans="1:6" x14ac:dyDescent="0.25">
      <c r="A78" s="54" t="s">
        <v>186</v>
      </c>
      <c r="B78" s="49" t="s">
        <v>187</v>
      </c>
      <c r="C78" s="39">
        <v>0.17664822102019867</v>
      </c>
      <c r="D78" s="50">
        <v>0.17618804803511037</v>
      </c>
      <c r="E78" s="55">
        <v>0</v>
      </c>
      <c r="F78" s="56">
        <v>0</v>
      </c>
    </row>
    <row r="79" spans="1:6" x14ac:dyDescent="0.25">
      <c r="A79" s="54" t="s">
        <v>188</v>
      </c>
      <c r="B79" s="49" t="s">
        <v>189</v>
      </c>
      <c r="C79" s="39">
        <v>0.13565281534277807</v>
      </c>
      <c r="D79" s="50">
        <v>0.13503507308969581</v>
      </c>
      <c r="E79" s="55">
        <v>0</v>
      </c>
      <c r="F79" s="56">
        <v>1</v>
      </c>
    </row>
    <row r="80" spans="1:6" x14ac:dyDescent="0.25">
      <c r="A80" s="54" t="s">
        <v>190</v>
      </c>
      <c r="B80" s="49" t="s">
        <v>191</v>
      </c>
      <c r="C80" s="39">
        <v>9.4923915807584885E-2</v>
      </c>
      <c r="D80" s="50">
        <v>9.5121533383648205E-2</v>
      </c>
      <c r="E80" s="55">
        <v>0</v>
      </c>
      <c r="F80" s="56">
        <v>0</v>
      </c>
    </row>
    <row r="81" spans="1:6" x14ac:dyDescent="0.25">
      <c r="A81" s="54" t="s">
        <v>192</v>
      </c>
      <c r="B81" s="49" t="s">
        <v>193</v>
      </c>
      <c r="C81" s="39">
        <v>0.24515965935360889</v>
      </c>
      <c r="D81" s="50">
        <v>0.24695839830629579</v>
      </c>
      <c r="E81" s="55">
        <v>0</v>
      </c>
      <c r="F81" s="56">
        <v>0</v>
      </c>
    </row>
    <row r="82" spans="1:6" x14ac:dyDescent="0.25">
      <c r="A82" s="54" t="s">
        <v>194</v>
      </c>
      <c r="B82" s="49" t="s">
        <v>195</v>
      </c>
      <c r="C82" s="39">
        <v>0.10527441394680889</v>
      </c>
      <c r="D82" s="50">
        <v>0.10511303633667773</v>
      </c>
      <c r="E82" s="55">
        <v>0</v>
      </c>
      <c r="F82" s="56">
        <v>0</v>
      </c>
    </row>
    <row r="83" spans="1:6" x14ac:dyDescent="0.25">
      <c r="A83" s="54" t="s">
        <v>196</v>
      </c>
      <c r="B83" s="49" t="s">
        <v>197</v>
      </c>
      <c r="C83" s="39">
        <v>0.1240923184051094</v>
      </c>
      <c r="D83" s="50">
        <v>0.12385165268433197</v>
      </c>
      <c r="E83" s="55">
        <v>0</v>
      </c>
      <c r="F83" s="56">
        <v>0</v>
      </c>
    </row>
    <row r="84" spans="1:6" x14ac:dyDescent="0.25">
      <c r="A84" s="54" t="s">
        <v>198</v>
      </c>
      <c r="B84" s="49" t="s">
        <v>199</v>
      </c>
      <c r="C84" s="39">
        <v>0.18797268789501806</v>
      </c>
      <c r="D84" s="50">
        <v>0.18735007928497913</v>
      </c>
      <c r="E84" s="55">
        <v>0</v>
      </c>
      <c r="F84" s="56">
        <v>0</v>
      </c>
    </row>
    <row r="85" spans="1:6" x14ac:dyDescent="0.25">
      <c r="A85" s="54" t="s">
        <v>200</v>
      </c>
      <c r="B85" s="49" t="s">
        <v>201</v>
      </c>
      <c r="C85" s="39">
        <v>8.8277540635669727E-2</v>
      </c>
      <c r="D85" s="50">
        <v>8.8142230985028699E-2</v>
      </c>
      <c r="E85" s="55">
        <v>0</v>
      </c>
      <c r="F85" s="56">
        <v>0</v>
      </c>
    </row>
    <row r="86" spans="1:6" x14ac:dyDescent="0.25">
      <c r="A86" s="54" t="s">
        <v>202</v>
      </c>
      <c r="B86" s="49" t="s">
        <v>203</v>
      </c>
      <c r="C86" s="39">
        <v>0.18659530258986229</v>
      </c>
      <c r="D86" s="50">
        <v>0.18759986645771262</v>
      </c>
      <c r="E86" s="55">
        <v>0</v>
      </c>
      <c r="F86" s="56">
        <v>0</v>
      </c>
    </row>
    <row r="87" spans="1:6" x14ac:dyDescent="0.25">
      <c r="A87" s="54" t="s">
        <v>204</v>
      </c>
      <c r="B87" s="57" t="s">
        <v>205</v>
      </c>
      <c r="C87" s="39">
        <v>7.0107766998036003E-2</v>
      </c>
      <c r="D87" s="50">
        <v>7.0310339338952865E-2</v>
      </c>
      <c r="E87" s="55">
        <v>0</v>
      </c>
      <c r="F87" s="56">
        <v>0</v>
      </c>
    </row>
    <row r="88" spans="1:6" x14ac:dyDescent="0.25">
      <c r="A88" s="54" t="s">
        <v>206</v>
      </c>
      <c r="B88" s="57" t="s">
        <v>207</v>
      </c>
      <c r="C88" s="39">
        <v>0.1219685315625299</v>
      </c>
      <c r="D88" s="50">
        <v>0.12369575742730263</v>
      </c>
      <c r="E88" s="55">
        <v>0</v>
      </c>
      <c r="F88" s="56">
        <v>0</v>
      </c>
    </row>
    <row r="89" spans="1:6" x14ac:dyDescent="0.25">
      <c r="A89" s="54" t="s">
        <v>208</v>
      </c>
      <c r="B89" s="57" t="s">
        <v>209</v>
      </c>
      <c r="C89" s="39">
        <v>0.1504263614641824</v>
      </c>
      <c r="D89" s="50">
        <v>0.15042266743338645</v>
      </c>
      <c r="E89" s="55">
        <v>0</v>
      </c>
      <c r="F89" s="56">
        <v>0</v>
      </c>
    </row>
    <row r="90" spans="1:6" x14ac:dyDescent="0.25">
      <c r="A90" s="54" t="s">
        <v>210</v>
      </c>
      <c r="B90" s="57" t="s">
        <v>211</v>
      </c>
      <c r="C90" s="39">
        <v>0.117080114826765</v>
      </c>
      <c r="D90" s="50">
        <v>0.11813096689990618</v>
      </c>
      <c r="E90" s="55">
        <v>0</v>
      </c>
      <c r="F90" s="56">
        <v>0</v>
      </c>
    </row>
    <row r="91" spans="1:6" x14ac:dyDescent="0.25">
      <c r="A91" s="54" t="s">
        <v>212</v>
      </c>
      <c r="B91" s="57" t="s">
        <v>213</v>
      </c>
      <c r="C91" s="39">
        <v>9.6026449844222261E-2</v>
      </c>
      <c r="D91" s="50">
        <v>9.6119109712186013E-2</v>
      </c>
      <c r="E91" s="55">
        <v>0</v>
      </c>
      <c r="F91" s="56">
        <v>0</v>
      </c>
    </row>
    <row r="92" spans="1:6" x14ac:dyDescent="0.25">
      <c r="A92" s="54" t="s">
        <v>214</v>
      </c>
      <c r="B92" s="57" t="s">
        <v>215</v>
      </c>
      <c r="C92" s="39">
        <v>0.27100202256180767</v>
      </c>
      <c r="D92" s="50">
        <v>0.2709358644706531</v>
      </c>
      <c r="E92" s="55">
        <v>0</v>
      </c>
      <c r="F92" s="56">
        <v>0</v>
      </c>
    </row>
    <row r="93" spans="1:6" x14ac:dyDescent="0.25">
      <c r="A93" s="54" t="s">
        <v>216</v>
      </c>
      <c r="B93" s="57" t="s">
        <v>217</v>
      </c>
      <c r="C93" s="39">
        <v>0.11039869442197993</v>
      </c>
      <c r="D93" s="50">
        <v>0.11041920054516584</v>
      </c>
      <c r="E93" s="55">
        <v>0</v>
      </c>
      <c r="F93" s="56">
        <v>0</v>
      </c>
    </row>
    <row r="94" spans="1:6" x14ac:dyDescent="0.25">
      <c r="A94" s="54" t="s">
        <v>218</v>
      </c>
      <c r="B94" s="57" t="s">
        <v>219</v>
      </c>
      <c r="C94" s="39">
        <v>0.10383092953629419</v>
      </c>
      <c r="D94" s="50">
        <v>0.10379865658362858</v>
      </c>
      <c r="E94" s="55">
        <v>0</v>
      </c>
      <c r="F94" s="56">
        <v>1</v>
      </c>
    </row>
    <row r="95" spans="1:6" x14ac:dyDescent="0.25">
      <c r="A95" s="54" t="s">
        <v>220</v>
      </c>
      <c r="B95" s="49" t="s">
        <v>221</v>
      </c>
      <c r="C95" s="39">
        <v>0.19078587491252161</v>
      </c>
      <c r="D95" s="50">
        <v>0.19165334762553404</v>
      </c>
      <c r="E95" s="55">
        <v>0</v>
      </c>
      <c r="F95" s="56">
        <v>0</v>
      </c>
    </row>
    <row r="96" spans="1:6" x14ac:dyDescent="0.25">
      <c r="A96" s="54" t="s">
        <v>222</v>
      </c>
      <c r="B96" s="49" t="s">
        <v>223</v>
      </c>
      <c r="C96" s="39">
        <v>0.14455373754507636</v>
      </c>
      <c r="D96" s="50">
        <v>0.14453546763844122</v>
      </c>
      <c r="E96" s="55">
        <v>0</v>
      </c>
      <c r="F96" s="56">
        <v>0</v>
      </c>
    </row>
    <row r="97" spans="1:6" x14ac:dyDescent="0.25">
      <c r="A97" s="54" t="s">
        <v>224</v>
      </c>
      <c r="B97" s="49" t="s">
        <v>225</v>
      </c>
      <c r="C97" s="39">
        <v>0.13212308915527876</v>
      </c>
      <c r="D97" s="50">
        <v>0.13206828899024406</v>
      </c>
      <c r="E97" s="55">
        <v>0</v>
      </c>
      <c r="F97" s="56">
        <v>0</v>
      </c>
    </row>
    <row r="98" spans="1:6" x14ac:dyDescent="0.25">
      <c r="A98" s="54" t="s">
        <v>226</v>
      </c>
      <c r="B98" s="49" t="s">
        <v>227</v>
      </c>
      <c r="C98" s="39">
        <v>0.22772572615548919</v>
      </c>
      <c r="D98" s="50">
        <v>0.22709771324432892</v>
      </c>
      <c r="E98" s="55">
        <v>0</v>
      </c>
      <c r="F98" s="56">
        <v>0</v>
      </c>
    </row>
    <row r="99" spans="1:6" x14ac:dyDescent="0.25">
      <c r="A99" s="54" t="s">
        <v>228</v>
      </c>
      <c r="B99" s="57" t="s">
        <v>229</v>
      </c>
      <c r="C99" s="39">
        <v>0.28677411637130784</v>
      </c>
      <c r="D99" s="50">
        <v>0.28681584164143603</v>
      </c>
      <c r="E99" s="55">
        <v>0</v>
      </c>
      <c r="F99" s="56">
        <v>0</v>
      </c>
    </row>
    <row r="100" spans="1:6" x14ac:dyDescent="0.25">
      <c r="A100" s="54" t="s">
        <v>230</v>
      </c>
      <c r="B100" s="49" t="s">
        <v>231</v>
      </c>
      <c r="C100" s="39">
        <v>0.15008138178740937</v>
      </c>
      <c r="D100" s="50">
        <v>0.15007865420208871</v>
      </c>
      <c r="E100" s="55">
        <v>0</v>
      </c>
      <c r="F100" s="56">
        <v>0</v>
      </c>
    </row>
    <row r="101" spans="1:6" x14ac:dyDescent="0.25">
      <c r="A101" s="54" t="s">
        <v>232</v>
      </c>
      <c r="B101" s="49" t="s">
        <v>233</v>
      </c>
      <c r="C101" s="39">
        <v>5.0405325739299192E-2</v>
      </c>
      <c r="D101" s="50">
        <v>5.0269239086676909E-2</v>
      </c>
      <c r="E101" s="55">
        <v>0</v>
      </c>
      <c r="F101" s="56">
        <v>0</v>
      </c>
    </row>
    <row r="102" spans="1:6" x14ac:dyDescent="0.25">
      <c r="A102" s="54" t="s">
        <v>234</v>
      </c>
      <c r="B102" s="49" t="s">
        <v>235</v>
      </c>
      <c r="C102" s="39">
        <v>6.4701959690276131E-2</v>
      </c>
      <c r="D102" s="50">
        <v>6.4706684743455381E-2</v>
      </c>
      <c r="E102" s="55">
        <v>0</v>
      </c>
      <c r="F102" s="56">
        <v>0</v>
      </c>
    </row>
    <row r="103" spans="1:6" x14ac:dyDescent="0.25">
      <c r="A103" s="54" t="s">
        <v>236</v>
      </c>
      <c r="B103" s="49" t="s">
        <v>237</v>
      </c>
      <c r="C103" s="39">
        <v>5.9779718552294983E-2</v>
      </c>
      <c r="D103" s="50">
        <v>5.9778130048791504E-2</v>
      </c>
      <c r="E103" s="55">
        <v>0</v>
      </c>
      <c r="F103" s="56">
        <v>0</v>
      </c>
    </row>
    <row r="104" spans="1:6" x14ac:dyDescent="0.25">
      <c r="A104" s="54" t="s">
        <v>238</v>
      </c>
      <c r="B104" s="49" t="s">
        <v>239</v>
      </c>
      <c r="C104" s="39">
        <v>0.20595343760301027</v>
      </c>
      <c r="D104" s="50">
        <v>0.20671913233705358</v>
      </c>
      <c r="E104" s="55">
        <v>0</v>
      </c>
      <c r="F104" s="56">
        <v>0</v>
      </c>
    </row>
    <row r="105" spans="1:6" x14ac:dyDescent="0.25">
      <c r="A105" s="54" t="s">
        <v>240</v>
      </c>
      <c r="B105" s="49" t="s">
        <v>241</v>
      </c>
      <c r="C105" s="39">
        <v>0.15829663553543311</v>
      </c>
      <c r="D105" s="50">
        <v>0.15770766827880797</v>
      </c>
      <c r="E105" s="55">
        <v>0</v>
      </c>
      <c r="F105" s="56">
        <v>0</v>
      </c>
    </row>
    <row r="106" spans="1:6" x14ac:dyDescent="0.25">
      <c r="A106" s="54" t="s">
        <v>242</v>
      </c>
      <c r="B106" s="49" t="s">
        <v>243</v>
      </c>
      <c r="C106" s="39">
        <v>0.22004332609113961</v>
      </c>
      <c r="D106" s="50">
        <v>0.21992933484191665</v>
      </c>
      <c r="E106" s="55">
        <v>0</v>
      </c>
      <c r="F106" s="56">
        <v>0</v>
      </c>
    </row>
    <row r="107" spans="1:6" x14ac:dyDescent="0.25">
      <c r="A107" s="54" t="s">
        <v>244</v>
      </c>
      <c r="B107" s="49" t="s">
        <v>245</v>
      </c>
      <c r="C107" s="39">
        <v>0.27100202256180767</v>
      </c>
      <c r="D107" s="50">
        <v>0.2709358644706531</v>
      </c>
      <c r="E107" s="55">
        <v>0</v>
      </c>
      <c r="F107" s="56">
        <v>0</v>
      </c>
    </row>
    <row r="108" spans="1:6" x14ac:dyDescent="0.25">
      <c r="A108" s="54" t="s">
        <v>246</v>
      </c>
      <c r="B108" s="57" t="s">
        <v>247</v>
      </c>
      <c r="C108" s="39">
        <v>0.27100202256180767</v>
      </c>
      <c r="D108" s="50">
        <v>0.2709358644706531</v>
      </c>
      <c r="E108" s="55">
        <v>0</v>
      </c>
      <c r="F108" s="56">
        <v>0</v>
      </c>
    </row>
    <row r="109" spans="1:6" x14ac:dyDescent="0.25">
      <c r="A109" s="54" t="s">
        <v>248</v>
      </c>
      <c r="B109" s="49" t="s">
        <v>249</v>
      </c>
      <c r="C109" s="39">
        <v>0.27100202256180767</v>
      </c>
      <c r="D109" s="50">
        <v>0.2709358644706531</v>
      </c>
      <c r="E109" s="55">
        <v>0</v>
      </c>
      <c r="F109" s="56">
        <v>0</v>
      </c>
    </row>
    <row r="110" spans="1:6" x14ac:dyDescent="0.25">
      <c r="A110" s="54" t="s">
        <v>250</v>
      </c>
      <c r="B110" s="57" t="s">
        <v>251</v>
      </c>
      <c r="C110" s="39">
        <v>0.27100202256180767</v>
      </c>
      <c r="D110" s="50">
        <v>0.2709358644706531</v>
      </c>
      <c r="E110" s="55">
        <v>0</v>
      </c>
      <c r="F110" s="56">
        <v>0</v>
      </c>
    </row>
    <row r="111" spans="1:6" x14ac:dyDescent="0.25">
      <c r="A111" s="54" t="s">
        <v>252</v>
      </c>
      <c r="B111" s="49" t="s">
        <v>253</v>
      </c>
      <c r="C111" s="39">
        <v>9.0331046931325015E-2</v>
      </c>
      <c r="D111" s="50">
        <v>9.0295698071900299E-2</v>
      </c>
      <c r="E111" s="55">
        <v>0</v>
      </c>
      <c r="F111" s="56">
        <v>0</v>
      </c>
    </row>
    <row r="112" spans="1:6" x14ac:dyDescent="0.25">
      <c r="A112" s="54" t="s">
        <v>254</v>
      </c>
      <c r="B112" s="49" t="s">
        <v>255</v>
      </c>
      <c r="C112" s="39">
        <v>6.1608176687180882E-2</v>
      </c>
      <c r="D112" s="50">
        <v>6.2050226111305375E-2</v>
      </c>
      <c r="E112" s="55">
        <v>0</v>
      </c>
      <c r="F112" s="56">
        <v>0</v>
      </c>
    </row>
    <row r="113" spans="1:6" x14ac:dyDescent="0.25">
      <c r="A113" s="54" t="s">
        <v>256</v>
      </c>
      <c r="B113" s="49" t="s">
        <v>257</v>
      </c>
      <c r="C113" s="39">
        <v>0.18663835207669732</v>
      </c>
      <c r="D113" s="50">
        <v>0.18663306297217219</v>
      </c>
      <c r="E113" s="55">
        <v>0</v>
      </c>
      <c r="F113" s="56">
        <v>0</v>
      </c>
    </row>
    <row r="114" spans="1:6" x14ac:dyDescent="0.25">
      <c r="A114" s="54" t="s">
        <v>258</v>
      </c>
      <c r="B114" s="49" t="s">
        <v>259</v>
      </c>
      <c r="C114" s="39">
        <v>0.24984036712092789</v>
      </c>
      <c r="D114" s="50">
        <v>0.24943378227040008</v>
      </c>
      <c r="E114" s="55">
        <v>0</v>
      </c>
      <c r="F114" s="56">
        <v>0</v>
      </c>
    </row>
    <row r="115" spans="1:6" x14ac:dyDescent="0.25">
      <c r="A115" s="54" t="s">
        <v>260</v>
      </c>
      <c r="B115" s="49" t="s">
        <v>261</v>
      </c>
      <c r="C115" s="39">
        <v>0.20725192686159732</v>
      </c>
      <c r="D115" s="50">
        <v>0.20683017025470091</v>
      </c>
      <c r="E115" s="55">
        <v>0</v>
      </c>
      <c r="F115" s="56">
        <v>0</v>
      </c>
    </row>
    <row r="116" spans="1:6" x14ac:dyDescent="0.25">
      <c r="A116" s="54" t="s">
        <v>262</v>
      </c>
      <c r="B116" s="49" t="s">
        <v>263</v>
      </c>
      <c r="C116" s="39">
        <v>0.1001824100341355</v>
      </c>
      <c r="D116" s="50">
        <v>0.10099956675763777</v>
      </c>
      <c r="E116" s="55">
        <v>0</v>
      </c>
      <c r="F116" s="56">
        <v>0</v>
      </c>
    </row>
    <row r="117" spans="1:6" x14ac:dyDescent="0.25">
      <c r="A117" s="54" t="s">
        <v>264</v>
      </c>
      <c r="B117" s="49" t="s">
        <v>265</v>
      </c>
      <c r="C117" s="39">
        <v>0.1897313525233332</v>
      </c>
      <c r="D117" s="50">
        <v>0.18973787007212267</v>
      </c>
      <c r="E117" s="55">
        <v>0</v>
      </c>
      <c r="F117" s="56">
        <v>0</v>
      </c>
    </row>
    <row r="118" spans="1:6" x14ac:dyDescent="0.25">
      <c r="A118" s="54" t="s">
        <v>266</v>
      </c>
      <c r="B118" s="49" t="s">
        <v>267</v>
      </c>
      <c r="C118" s="39">
        <v>0.17902598943624479</v>
      </c>
      <c r="D118" s="50">
        <v>0.17923490548116586</v>
      </c>
      <c r="E118" s="55">
        <v>0</v>
      </c>
      <c r="F118" s="56">
        <v>0</v>
      </c>
    </row>
    <row r="119" spans="1:6" x14ac:dyDescent="0.25">
      <c r="A119" s="54" t="s">
        <v>268</v>
      </c>
      <c r="B119" s="49" t="s">
        <v>269</v>
      </c>
      <c r="C119" s="39">
        <v>0.13184689178804085</v>
      </c>
      <c r="D119" s="50">
        <v>0.13149732941345932</v>
      </c>
      <c r="E119" s="55">
        <v>0</v>
      </c>
      <c r="F119" s="56">
        <v>0</v>
      </c>
    </row>
    <row r="120" spans="1:6" x14ac:dyDescent="0.25">
      <c r="A120" s="54" t="s">
        <v>270</v>
      </c>
      <c r="B120" s="49" t="s">
        <v>271</v>
      </c>
      <c r="C120" s="39">
        <v>5.350631537484863E-2</v>
      </c>
      <c r="D120" s="50">
        <v>5.3489257952439535E-2</v>
      </c>
      <c r="E120" s="55">
        <v>0</v>
      </c>
      <c r="F120" s="56">
        <v>0</v>
      </c>
    </row>
    <row r="121" spans="1:6" x14ac:dyDescent="0.25">
      <c r="A121" s="54" t="s">
        <v>272</v>
      </c>
      <c r="B121" s="49" t="s">
        <v>273</v>
      </c>
      <c r="C121" s="39">
        <v>0.10634365028868269</v>
      </c>
      <c r="D121" s="50">
        <v>0.10637404471883549</v>
      </c>
      <c r="E121" s="55">
        <v>0</v>
      </c>
      <c r="F121" s="56">
        <v>0</v>
      </c>
    </row>
    <row r="122" spans="1:6" x14ac:dyDescent="0.25">
      <c r="A122" s="54" t="s">
        <v>274</v>
      </c>
      <c r="B122" s="49" t="s">
        <v>275</v>
      </c>
      <c r="C122" s="39">
        <v>0.20026667561807593</v>
      </c>
      <c r="D122" s="50">
        <v>0.20110769408366219</v>
      </c>
      <c r="E122" s="55">
        <v>0</v>
      </c>
      <c r="F122" s="56">
        <v>0</v>
      </c>
    </row>
    <row r="123" spans="1:6" x14ac:dyDescent="0.25">
      <c r="A123" s="54" t="s">
        <v>276</v>
      </c>
      <c r="B123" s="49" t="s">
        <v>277</v>
      </c>
      <c r="C123" s="39">
        <v>0.10157726589201276</v>
      </c>
      <c r="D123" s="50">
        <v>0.10141889586626068</v>
      </c>
      <c r="E123" s="55">
        <v>0</v>
      </c>
      <c r="F123" s="56">
        <v>0</v>
      </c>
    </row>
    <row r="124" spans="1:6" x14ac:dyDescent="0.25">
      <c r="A124" s="54" t="s">
        <v>278</v>
      </c>
      <c r="B124" s="49" t="s">
        <v>279</v>
      </c>
      <c r="C124" s="39">
        <v>0.10860347326822153</v>
      </c>
      <c r="D124" s="50">
        <v>0.1086139479719926</v>
      </c>
      <c r="E124" s="55">
        <v>0</v>
      </c>
      <c r="F124" s="56">
        <v>0</v>
      </c>
    </row>
    <row r="125" spans="1:6" x14ac:dyDescent="0.25">
      <c r="A125" s="54" t="s">
        <v>280</v>
      </c>
      <c r="B125" s="49" t="s">
        <v>281</v>
      </c>
      <c r="C125" s="39">
        <v>6.5868317738114524E-2</v>
      </c>
      <c r="D125" s="50">
        <v>6.6446660535218555E-2</v>
      </c>
      <c r="E125" s="55">
        <v>0</v>
      </c>
      <c r="F125" s="56">
        <v>0</v>
      </c>
    </row>
    <row r="126" spans="1:6" x14ac:dyDescent="0.25">
      <c r="A126" s="54" t="s">
        <v>282</v>
      </c>
      <c r="B126" s="49" t="s">
        <v>283</v>
      </c>
      <c r="C126" s="39">
        <v>0.14080946187078347</v>
      </c>
      <c r="D126" s="50">
        <v>0.1412921653090824</v>
      </c>
      <c r="E126" s="55">
        <v>0</v>
      </c>
      <c r="F126" s="56">
        <v>0</v>
      </c>
    </row>
    <row r="127" spans="1:6" x14ac:dyDescent="0.25">
      <c r="A127" s="54" t="s">
        <v>284</v>
      </c>
      <c r="B127" s="57" t="s">
        <v>285</v>
      </c>
      <c r="C127" s="39">
        <v>0.3919636496713616</v>
      </c>
      <c r="D127" s="50">
        <v>0.39203596278489916</v>
      </c>
      <c r="E127" s="55">
        <v>0</v>
      </c>
      <c r="F127" s="56">
        <v>0</v>
      </c>
    </row>
    <row r="128" spans="1:6" x14ac:dyDescent="0.25">
      <c r="A128" s="54" t="s">
        <v>286</v>
      </c>
      <c r="B128" s="60" t="s">
        <v>287</v>
      </c>
      <c r="C128" s="39">
        <v>0.15598368212146774</v>
      </c>
      <c r="D128" s="50">
        <v>0.15613260956719055</v>
      </c>
      <c r="E128" s="55">
        <v>0</v>
      </c>
      <c r="F128" s="56">
        <v>0</v>
      </c>
    </row>
    <row r="129" spans="1:6" x14ac:dyDescent="0.25">
      <c r="A129" s="54" t="s">
        <v>288</v>
      </c>
      <c r="B129" s="57" t="s">
        <v>289</v>
      </c>
      <c r="C129" s="39">
        <v>9.6975350019425796E-2</v>
      </c>
      <c r="D129" s="50">
        <v>9.7066073529841659E-2</v>
      </c>
      <c r="E129" s="55">
        <v>0</v>
      </c>
      <c r="F129" s="56">
        <v>0</v>
      </c>
    </row>
    <row r="130" spans="1:6" x14ac:dyDescent="0.25">
      <c r="A130" s="54" t="s">
        <v>290</v>
      </c>
      <c r="B130" s="49" t="s">
        <v>291</v>
      </c>
      <c r="C130" s="39">
        <v>7.4091481737873249E-2</v>
      </c>
      <c r="D130" s="50">
        <v>7.3960670761399616E-2</v>
      </c>
      <c r="E130" s="55">
        <v>0</v>
      </c>
      <c r="F130" s="56">
        <v>0</v>
      </c>
    </row>
    <row r="131" spans="1:6" x14ac:dyDescent="0.25">
      <c r="A131" s="54" t="s">
        <v>292</v>
      </c>
      <c r="B131" s="49" t="s">
        <v>293</v>
      </c>
      <c r="C131" s="39">
        <v>4.65209199605097E-2</v>
      </c>
      <c r="D131" s="50">
        <v>4.6619498205621571E-2</v>
      </c>
      <c r="E131" s="55">
        <v>0</v>
      </c>
      <c r="F131" s="56">
        <v>0</v>
      </c>
    </row>
    <row r="132" spans="1:6" x14ac:dyDescent="0.25">
      <c r="A132" s="54" t="s">
        <v>294</v>
      </c>
      <c r="B132" s="57" t="s">
        <v>295</v>
      </c>
      <c r="C132" s="39">
        <v>0.20000668685654072</v>
      </c>
      <c r="D132" s="50">
        <v>0.19937806375615946</v>
      </c>
      <c r="E132" s="55">
        <v>0</v>
      </c>
      <c r="F132" s="56">
        <v>0</v>
      </c>
    </row>
    <row r="133" spans="1:6" x14ac:dyDescent="0.25">
      <c r="A133" s="54" t="s">
        <v>296</v>
      </c>
      <c r="B133" s="49" t="s">
        <v>297</v>
      </c>
      <c r="C133" s="39">
        <v>0.11010856368790575</v>
      </c>
      <c r="D133" s="50">
        <v>0.1099389574857591</v>
      </c>
      <c r="E133" s="55">
        <v>0</v>
      </c>
      <c r="F133" s="56">
        <v>0</v>
      </c>
    </row>
    <row r="134" spans="1:6" x14ac:dyDescent="0.25">
      <c r="A134" s="54" t="s">
        <v>298</v>
      </c>
      <c r="B134" s="49" t="s">
        <v>299</v>
      </c>
      <c r="C134" s="39">
        <v>0.27639675305617517</v>
      </c>
      <c r="D134" s="50">
        <v>0.27635040735428662</v>
      </c>
      <c r="E134" s="55">
        <v>0</v>
      </c>
      <c r="F134" s="56">
        <v>0</v>
      </c>
    </row>
    <row r="135" spans="1:6" x14ac:dyDescent="0.25">
      <c r="A135" s="54" t="s">
        <v>300</v>
      </c>
      <c r="B135" s="49" t="s">
        <v>301</v>
      </c>
      <c r="C135" s="39">
        <v>0.23638839794871233</v>
      </c>
      <c r="D135" s="50">
        <v>0.2381502325878731</v>
      </c>
      <c r="E135" s="55">
        <v>0</v>
      </c>
      <c r="F135" s="56">
        <v>0</v>
      </c>
    </row>
    <row r="136" spans="1:6" x14ac:dyDescent="0.25">
      <c r="A136" s="54" t="s">
        <v>302</v>
      </c>
      <c r="B136" s="49" t="s">
        <v>303</v>
      </c>
      <c r="C136" s="39">
        <v>0.22630445968597002</v>
      </c>
      <c r="D136" s="50">
        <v>0.22805817936035763</v>
      </c>
      <c r="E136" s="55">
        <v>0</v>
      </c>
      <c r="F136" s="56">
        <v>0</v>
      </c>
    </row>
    <row r="137" spans="1:6" x14ac:dyDescent="0.25">
      <c r="A137" s="54" t="s">
        <v>304</v>
      </c>
      <c r="B137" s="49" t="s">
        <v>305</v>
      </c>
      <c r="C137" s="39">
        <v>0.16465286924840244</v>
      </c>
      <c r="D137" s="50">
        <v>0.1651343682959619</v>
      </c>
      <c r="E137" s="55">
        <v>0</v>
      </c>
      <c r="F137" s="56">
        <v>0</v>
      </c>
    </row>
    <row r="138" spans="1:6" x14ac:dyDescent="0.25">
      <c r="A138" s="54" t="s">
        <v>306</v>
      </c>
      <c r="B138" s="57" t="s">
        <v>307</v>
      </c>
      <c r="C138" s="39">
        <v>0.35766120098851101</v>
      </c>
      <c r="D138" s="50">
        <v>0.35615057080922669</v>
      </c>
      <c r="E138" s="55">
        <v>0</v>
      </c>
      <c r="F138" s="56">
        <v>0</v>
      </c>
    </row>
    <row r="139" spans="1:6" x14ac:dyDescent="0.25">
      <c r="A139" s="54" t="s">
        <v>308</v>
      </c>
      <c r="B139" s="57" t="s">
        <v>309</v>
      </c>
      <c r="C139" s="39">
        <v>0.35410180564837285</v>
      </c>
      <c r="D139" s="50">
        <v>0.35260848650091609</v>
      </c>
      <c r="E139" s="55">
        <v>0</v>
      </c>
      <c r="F139" s="56">
        <v>0</v>
      </c>
    </row>
    <row r="140" spans="1:6" x14ac:dyDescent="0.25">
      <c r="A140" s="54" t="s">
        <v>310</v>
      </c>
      <c r="B140" s="49" t="s">
        <v>311</v>
      </c>
      <c r="C140" s="39">
        <v>0.2601885410948665</v>
      </c>
      <c r="D140" s="50">
        <v>0.25923880987436448</v>
      </c>
      <c r="E140" s="55">
        <v>0</v>
      </c>
      <c r="F140" s="56">
        <v>0</v>
      </c>
    </row>
    <row r="141" spans="1:6" x14ac:dyDescent="0.25">
      <c r="A141" s="54" t="s">
        <v>312</v>
      </c>
      <c r="B141" s="49" t="s">
        <v>313</v>
      </c>
      <c r="C141" s="39">
        <v>8.1093243343541163E-2</v>
      </c>
      <c r="D141" s="50">
        <v>8.1089172783150448E-2</v>
      </c>
      <c r="E141" s="55">
        <v>0</v>
      </c>
      <c r="F141" s="56">
        <v>0</v>
      </c>
    </row>
    <row r="142" spans="1:6" x14ac:dyDescent="0.25">
      <c r="A142" s="54" t="s">
        <v>314</v>
      </c>
      <c r="B142" s="49" t="s">
        <v>315</v>
      </c>
      <c r="C142" s="39">
        <v>4.1865121987981799E-2</v>
      </c>
      <c r="D142" s="50">
        <v>4.1768176583187461E-2</v>
      </c>
      <c r="E142" s="55">
        <v>0</v>
      </c>
      <c r="F142" s="56">
        <v>0</v>
      </c>
    </row>
    <row r="143" spans="1:6" x14ac:dyDescent="0.25">
      <c r="A143" s="54" t="s">
        <v>316</v>
      </c>
      <c r="B143" s="49" t="s">
        <v>317</v>
      </c>
      <c r="C143" s="39">
        <v>6.5232449460389016E-2</v>
      </c>
      <c r="D143" s="50">
        <v>6.5240156086191547E-2</v>
      </c>
      <c r="E143" s="55">
        <v>0</v>
      </c>
      <c r="F143" s="56">
        <v>1</v>
      </c>
    </row>
    <row r="144" spans="1:6" x14ac:dyDescent="0.25">
      <c r="A144" s="61" t="s">
        <v>318</v>
      </c>
      <c r="B144" s="49" t="s">
        <v>319</v>
      </c>
      <c r="C144" s="39">
        <v>0.44511245463440324</v>
      </c>
      <c r="D144" s="50">
        <v>0.44495522265941334</v>
      </c>
      <c r="E144" s="55">
        <v>0</v>
      </c>
      <c r="F144" s="56">
        <v>0</v>
      </c>
    </row>
    <row r="145" spans="1:6" x14ac:dyDescent="0.25">
      <c r="A145" s="54" t="s">
        <v>320</v>
      </c>
      <c r="B145" s="49" t="s">
        <v>321</v>
      </c>
      <c r="C145" s="39">
        <v>0.17375671362995501</v>
      </c>
      <c r="D145" s="50">
        <v>0.17371701150222632</v>
      </c>
      <c r="E145" s="55">
        <v>0</v>
      </c>
      <c r="F145" s="56">
        <v>0</v>
      </c>
    </row>
    <row r="146" spans="1:6" x14ac:dyDescent="0.25">
      <c r="A146" s="54" t="s">
        <v>322</v>
      </c>
      <c r="B146" s="49" t="s">
        <v>323</v>
      </c>
      <c r="C146" s="39">
        <v>7.4851814262533553E-2</v>
      </c>
      <c r="D146" s="50">
        <v>7.4867993029837737E-2</v>
      </c>
      <c r="E146" s="55">
        <v>0</v>
      </c>
      <c r="F146" s="56">
        <v>0</v>
      </c>
    </row>
    <row r="147" spans="1:6" x14ac:dyDescent="0.25">
      <c r="A147" s="54" t="s">
        <v>324</v>
      </c>
      <c r="B147" s="49" t="s">
        <v>325</v>
      </c>
      <c r="C147" s="39">
        <v>5.652041546042029E-2</v>
      </c>
      <c r="D147" s="50">
        <v>5.6692816370609307E-2</v>
      </c>
      <c r="E147" s="55">
        <v>0</v>
      </c>
      <c r="F147" s="56">
        <v>0</v>
      </c>
    </row>
    <row r="148" spans="1:6" x14ac:dyDescent="0.25">
      <c r="A148" s="54" t="s">
        <v>326</v>
      </c>
      <c r="B148" s="49" t="s">
        <v>327</v>
      </c>
      <c r="C148" s="39">
        <v>9.5635702563403716E-2</v>
      </c>
      <c r="D148" s="50">
        <v>9.5571538577450738E-2</v>
      </c>
      <c r="E148" s="55">
        <v>0</v>
      </c>
      <c r="F148" s="56">
        <v>0</v>
      </c>
    </row>
    <row r="149" spans="1:6" x14ac:dyDescent="0.25">
      <c r="A149" s="54" t="s">
        <v>328</v>
      </c>
      <c r="B149" s="49" t="s">
        <v>329</v>
      </c>
      <c r="C149" s="39">
        <v>6.4133815726276827E-2</v>
      </c>
      <c r="D149" s="50">
        <v>6.4004126113831883E-2</v>
      </c>
      <c r="E149" s="55">
        <v>0</v>
      </c>
      <c r="F149" s="56">
        <v>0</v>
      </c>
    </row>
    <row r="150" spans="1:6" x14ac:dyDescent="0.25">
      <c r="A150" s="54" t="s">
        <v>330</v>
      </c>
      <c r="B150" s="49" t="s">
        <v>331</v>
      </c>
      <c r="C150" s="39">
        <v>0.15617122214301632</v>
      </c>
      <c r="D150" s="50">
        <v>0.15569954722579399</v>
      </c>
      <c r="E150" s="55">
        <v>0</v>
      </c>
      <c r="F150" s="56">
        <v>0</v>
      </c>
    </row>
    <row r="151" spans="1:6" x14ac:dyDescent="0.25">
      <c r="A151" s="54" t="s">
        <v>332</v>
      </c>
      <c r="B151" s="49" t="s">
        <v>333</v>
      </c>
      <c r="C151" s="39">
        <v>7.7773253994197045E-2</v>
      </c>
      <c r="D151" s="50">
        <v>7.7889874481715124E-2</v>
      </c>
      <c r="E151" s="55">
        <v>0</v>
      </c>
      <c r="F151" s="56">
        <v>0</v>
      </c>
    </row>
    <row r="152" spans="1:6" x14ac:dyDescent="0.25">
      <c r="A152" s="54" t="s">
        <v>334</v>
      </c>
      <c r="B152" s="49" t="s">
        <v>335</v>
      </c>
      <c r="C152" s="39">
        <v>0.18932321831673588</v>
      </c>
      <c r="D152" s="50">
        <v>0.19051706513155692</v>
      </c>
      <c r="E152" s="55">
        <v>0</v>
      </c>
      <c r="F152" s="56">
        <v>0</v>
      </c>
    </row>
    <row r="153" spans="1:6" x14ac:dyDescent="0.25">
      <c r="A153" s="54" t="s">
        <v>336</v>
      </c>
      <c r="B153" s="49" t="s">
        <v>337</v>
      </c>
      <c r="C153" s="39">
        <v>0.11413138325382921</v>
      </c>
      <c r="D153" s="50">
        <v>0.11380425664007428</v>
      </c>
      <c r="E153" s="55">
        <v>0</v>
      </c>
      <c r="F153" s="56">
        <v>0</v>
      </c>
    </row>
    <row r="154" spans="1:6" x14ac:dyDescent="0.25">
      <c r="A154" s="54" t="s">
        <v>338</v>
      </c>
      <c r="B154" s="49" t="s">
        <v>339</v>
      </c>
      <c r="C154" s="39">
        <v>0.10491346907708533</v>
      </c>
      <c r="D154" s="50">
        <v>0.10468635357216757</v>
      </c>
      <c r="E154" s="55">
        <v>0</v>
      </c>
      <c r="F154" s="56">
        <v>0</v>
      </c>
    </row>
    <row r="155" spans="1:6" x14ac:dyDescent="0.25">
      <c r="A155" s="54" t="s">
        <v>340</v>
      </c>
      <c r="B155" s="49" t="s">
        <v>341</v>
      </c>
      <c r="C155" s="39">
        <v>9.2125079875615717E-2</v>
      </c>
      <c r="D155" s="50">
        <v>9.2129102803900118E-2</v>
      </c>
      <c r="E155" s="55">
        <v>0</v>
      </c>
      <c r="F155" s="56">
        <v>1</v>
      </c>
    </row>
    <row r="156" spans="1:6" x14ac:dyDescent="0.25">
      <c r="A156" s="54" t="s">
        <v>342</v>
      </c>
      <c r="B156" s="49" t="s">
        <v>343</v>
      </c>
      <c r="C156" s="39">
        <v>0.22262316399371379</v>
      </c>
      <c r="D156" s="50">
        <v>0.22236659994203561</v>
      </c>
      <c r="E156" s="55">
        <v>0</v>
      </c>
      <c r="F156" s="56">
        <v>0</v>
      </c>
    </row>
    <row r="157" spans="1:6" x14ac:dyDescent="0.25">
      <c r="A157" s="54" t="s">
        <v>344</v>
      </c>
      <c r="B157" s="49" t="s">
        <v>345</v>
      </c>
      <c r="C157" s="39">
        <v>0.15556874244087862</v>
      </c>
      <c r="D157" s="50">
        <v>0.15713585290238954</v>
      </c>
      <c r="E157" s="55">
        <v>0</v>
      </c>
      <c r="F157" s="56">
        <v>0</v>
      </c>
    </row>
    <row r="158" spans="1:6" x14ac:dyDescent="0.25">
      <c r="A158" s="54" t="s">
        <v>346</v>
      </c>
      <c r="B158" s="49" t="s">
        <v>347</v>
      </c>
      <c r="C158" s="39">
        <v>7.7809867938952337E-2</v>
      </c>
      <c r="D158" s="50">
        <v>7.7671724313136098E-2</v>
      </c>
      <c r="E158" s="55">
        <v>0</v>
      </c>
      <c r="F158" s="56">
        <v>0</v>
      </c>
    </row>
    <row r="159" spans="1:6" x14ac:dyDescent="0.25">
      <c r="A159" s="54" t="s">
        <v>348</v>
      </c>
      <c r="B159" s="49" t="s">
        <v>349</v>
      </c>
      <c r="C159" s="39">
        <v>0.16568908650903127</v>
      </c>
      <c r="D159" s="50">
        <v>0.16574974725720296</v>
      </c>
      <c r="E159" s="55">
        <v>0</v>
      </c>
      <c r="F159" s="56">
        <v>0</v>
      </c>
    </row>
    <row r="160" spans="1:6" x14ac:dyDescent="0.25">
      <c r="A160" s="54" t="s">
        <v>350</v>
      </c>
      <c r="B160" s="49" t="s">
        <v>351</v>
      </c>
      <c r="C160" s="39">
        <v>0.27793755090964545</v>
      </c>
      <c r="D160" s="50">
        <v>0.27794089545883521</v>
      </c>
      <c r="E160" s="55">
        <v>0</v>
      </c>
      <c r="F160" s="56">
        <v>0</v>
      </c>
    </row>
    <row r="161" spans="1:6" x14ac:dyDescent="0.25">
      <c r="A161" s="61" t="s">
        <v>352</v>
      </c>
      <c r="B161" s="49" t="s">
        <v>353</v>
      </c>
      <c r="C161" s="39">
        <v>0.14794547481365439</v>
      </c>
      <c r="D161" s="50">
        <v>0.14805658686383655</v>
      </c>
      <c r="E161" s="55">
        <v>0</v>
      </c>
      <c r="F161" s="56">
        <v>0</v>
      </c>
    </row>
    <row r="162" spans="1:6" x14ac:dyDescent="0.25">
      <c r="A162" s="54" t="s">
        <v>354</v>
      </c>
      <c r="B162" s="49" t="s">
        <v>355</v>
      </c>
      <c r="C162" s="39">
        <v>6.9659330194926664E-2</v>
      </c>
      <c r="D162" s="50">
        <v>6.9631133643221432E-2</v>
      </c>
      <c r="E162" s="55">
        <v>0</v>
      </c>
      <c r="F162" s="56">
        <v>0</v>
      </c>
    </row>
    <row r="163" spans="1:6" x14ac:dyDescent="0.25">
      <c r="A163" s="54" t="s">
        <v>356</v>
      </c>
      <c r="B163" s="49" t="s">
        <v>357</v>
      </c>
      <c r="C163" s="39">
        <v>0.27340563768537263</v>
      </c>
      <c r="D163" s="50">
        <v>0.27338129015386975</v>
      </c>
      <c r="E163" s="55">
        <v>0</v>
      </c>
      <c r="F163" s="56">
        <v>0</v>
      </c>
    </row>
    <row r="164" spans="1:6" x14ac:dyDescent="0.25">
      <c r="A164" s="54" t="s">
        <v>358</v>
      </c>
      <c r="B164" s="49" t="s">
        <v>359</v>
      </c>
      <c r="C164" s="39">
        <v>8.0780119549609508E-2</v>
      </c>
      <c r="D164" s="50">
        <v>8.0891246822585944E-2</v>
      </c>
      <c r="E164" s="55">
        <v>0</v>
      </c>
      <c r="F164" s="56">
        <v>0</v>
      </c>
    </row>
    <row r="165" spans="1:6" x14ac:dyDescent="0.25">
      <c r="A165" s="54" t="s">
        <v>360</v>
      </c>
      <c r="B165" s="49" t="s">
        <v>361</v>
      </c>
      <c r="C165" s="39">
        <v>0.19902990858416952</v>
      </c>
      <c r="D165" s="50">
        <v>0.19904087541856974</v>
      </c>
      <c r="E165" s="55">
        <v>0</v>
      </c>
      <c r="F165" s="56">
        <v>0</v>
      </c>
    </row>
    <row r="166" spans="1:6" x14ac:dyDescent="0.25">
      <c r="A166" s="54" t="s">
        <v>362</v>
      </c>
      <c r="B166" s="49" t="s">
        <v>363</v>
      </c>
      <c r="C166" s="39">
        <v>0.13212537008383896</v>
      </c>
      <c r="D166" s="50">
        <v>0.131953971064183</v>
      </c>
      <c r="E166" s="55">
        <v>0</v>
      </c>
      <c r="F166" s="56">
        <v>0</v>
      </c>
    </row>
    <row r="167" spans="1:6" x14ac:dyDescent="0.25">
      <c r="A167" s="54" t="s">
        <v>364</v>
      </c>
      <c r="B167" s="57" t="s">
        <v>365</v>
      </c>
      <c r="C167" s="39">
        <v>0.12413730782146225</v>
      </c>
      <c r="D167" s="50">
        <v>0.12395782889809409</v>
      </c>
      <c r="E167" s="55">
        <v>0</v>
      </c>
      <c r="F167" s="56">
        <v>0</v>
      </c>
    </row>
    <row r="168" spans="1:6" x14ac:dyDescent="0.25">
      <c r="A168" s="54" t="s">
        <v>366</v>
      </c>
      <c r="B168" s="49" t="s">
        <v>367</v>
      </c>
      <c r="C168" s="39">
        <v>0.27062839495586655</v>
      </c>
      <c r="D168" s="50">
        <v>0.27036793083801614</v>
      </c>
      <c r="E168" s="55">
        <v>0</v>
      </c>
      <c r="F168" s="56">
        <v>0</v>
      </c>
    </row>
    <row r="169" spans="1:6" x14ac:dyDescent="0.25">
      <c r="A169" s="54" t="s">
        <v>368</v>
      </c>
      <c r="B169" s="49" t="s">
        <v>369</v>
      </c>
      <c r="C169" s="39">
        <v>0.17715608168205391</v>
      </c>
      <c r="D169" s="50">
        <v>0.17717979207526327</v>
      </c>
      <c r="E169" s="55">
        <v>0</v>
      </c>
      <c r="F169" s="56">
        <v>0</v>
      </c>
    </row>
    <row r="170" spans="1:6" x14ac:dyDescent="0.25">
      <c r="A170" s="54" t="s">
        <v>370</v>
      </c>
      <c r="B170" s="49" t="s">
        <v>371</v>
      </c>
      <c r="C170" s="39">
        <v>0.17241934603628339</v>
      </c>
      <c r="D170" s="50">
        <v>0.17208525639694727</v>
      </c>
      <c r="E170" s="55">
        <v>0</v>
      </c>
      <c r="F170" s="56">
        <v>0</v>
      </c>
    </row>
    <row r="171" spans="1:6" x14ac:dyDescent="0.25">
      <c r="A171" s="54" t="s">
        <v>372</v>
      </c>
      <c r="B171" s="49" t="s">
        <v>373</v>
      </c>
      <c r="C171" s="39">
        <v>0.24400748518854898</v>
      </c>
      <c r="D171" s="50">
        <v>0.24278188728083439</v>
      </c>
      <c r="E171" s="55">
        <v>0</v>
      </c>
      <c r="F171" s="56">
        <v>0</v>
      </c>
    </row>
    <row r="172" spans="1:6" x14ac:dyDescent="0.25">
      <c r="A172" s="54" t="s">
        <v>374</v>
      </c>
      <c r="B172" s="49" t="s">
        <v>375</v>
      </c>
      <c r="C172" s="39">
        <v>0.16376180733887713</v>
      </c>
      <c r="D172" s="50">
        <v>0.16378263524599435</v>
      </c>
      <c r="E172" s="55">
        <v>0</v>
      </c>
      <c r="F172" s="56">
        <v>0</v>
      </c>
    </row>
    <row r="173" spans="1:6" x14ac:dyDescent="0.25">
      <c r="A173" s="54" t="s">
        <v>376</v>
      </c>
      <c r="B173" s="49" t="s">
        <v>377</v>
      </c>
      <c r="C173" s="39">
        <v>0.17827513474383655</v>
      </c>
      <c r="D173" s="50">
        <v>0.17833216132560048</v>
      </c>
      <c r="E173" s="55">
        <v>0</v>
      </c>
      <c r="F173" s="56">
        <v>0</v>
      </c>
    </row>
    <row r="174" spans="1:6" x14ac:dyDescent="0.25">
      <c r="A174" s="61" t="s">
        <v>378</v>
      </c>
      <c r="B174" s="49" t="s">
        <v>379</v>
      </c>
      <c r="C174" s="39">
        <v>0.15471241599979796</v>
      </c>
      <c r="D174" s="50">
        <v>0.15496439118521935</v>
      </c>
      <c r="E174" s="55">
        <v>0</v>
      </c>
      <c r="F174" s="56">
        <v>0</v>
      </c>
    </row>
    <row r="175" spans="1:6" x14ac:dyDescent="0.25">
      <c r="A175" s="54" t="s">
        <v>380</v>
      </c>
      <c r="B175" s="49" t="s">
        <v>381</v>
      </c>
      <c r="C175" s="39">
        <v>0.23565523422485118</v>
      </c>
      <c r="D175" s="50">
        <v>0.23512580019073967</v>
      </c>
      <c r="E175" s="55">
        <v>0</v>
      </c>
      <c r="F175" s="56">
        <v>0</v>
      </c>
    </row>
    <row r="176" spans="1:6" x14ac:dyDescent="0.25">
      <c r="A176" s="54" t="s">
        <v>382</v>
      </c>
      <c r="B176" s="49" t="s">
        <v>383</v>
      </c>
      <c r="C176" s="39">
        <v>9.6685731659586327E-2</v>
      </c>
      <c r="D176" s="50">
        <v>9.6575252274183551E-2</v>
      </c>
      <c r="E176" s="55">
        <v>0</v>
      </c>
      <c r="F176" s="56">
        <v>0</v>
      </c>
    </row>
    <row r="177" spans="1:6" x14ac:dyDescent="0.25">
      <c r="A177" s="54" t="s">
        <v>384</v>
      </c>
      <c r="B177" s="57" t="s">
        <v>385</v>
      </c>
      <c r="C177" s="39">
        <v>0.11065668576956095</v>
      </c>
      <c r="D177" s="58">
        <v>0.11049097785080629</v>
      </c>
      <c r="E177" s="55">
        <v>0</v>
      </c>
      <c r="F177" s="56">
        <v>0</v>
      </c>
    </row>
    <row r="178" spans="1:6" x14ac:dyDescent="0.25">
      <c r="A178" s="54" t="s">
        <v>386</v>
      </c>
      <c r="B178" s="57" t="s">
        <v>387</v>
      </c>
      <c r="C178" s="39">
        <v>0.11882864387113459</v>
      </c>
      <c r="D178" s="50">
        <v>0.11885953316317183</v>
      </c>
      <c r="E178" s="55">
        <v>0</v>
      </c>
      <c r="F178" s="56">
        <v>0</v>
      </c>
    </row>
    <row r="179" spans="1:6" x14ac:dyDescent="0.25">
      <c r="A179" s="54" t="s">
        <v>388</v>
      </c>
      <c r="B179" s="49" t="s">
        <v>389</v>
      </c>
      <c r="C179" s="39">
        <v>0.14003383014297807</v>
      </c>
      <c r="D179" s="50">
        <v>0.139910065132622</v>
      </c>
      <c r="E179" s="55">
        <v>0</v>
      </c>
      <c r="F179" s="56">
        <v>0</v>
      </c>
    </row>
    <row r="180" spans="1:6" x14ac:dyDescent="0.25">
      <c r="A180" s="54" t="s">
        <v>390</v>
      </c>
      <c r="B180" s="49" t="s">
        <v>391</v>
      </c>
      <c r="C180" s="39">
        <v>6.0916995364699952E-2</v>
      </c>
      <c r="D180" s="50">
        <v>6.096059565155227E-2</v>
      </c>
      <c r="E180" s="55">
        <v>0</v>
      </c>
      <c r="F180" s="56">
        <v>0</v>
      </c>
    </row>
    <row r="181" spans="1:6" x14ac:dyDescent="0.25">
      <c r="A181" s="54" t="s">
        <v>392</v>
      </c>
      <c r="B181" s="49" t="s">
        <v>393</v>
      </c>
      <c r="C181" s="39">
        <v>0.10500518072388734</v>
      </c>
      <c r="D181" s="50">
        <v>0.10493895633755827</v>
      </c>
      <c r="E181" s="55">
        <v>0</v>
      </c>
      <c r="F181" s="56">
        <v>0</v>
      </c>
    </row>
    <row r="182" spans="1:6" x14ac:dyDescent="0.25">
      <c r="A182" s="54" t="s">
        <v>394</v>
      </c>
      <c r="B182" s="49" t="s">
        <v>395</v>
      </c>
      <c r="C182" s="39">
        <v>0.14615151134105389</v>
      </c>
      <c r="D182" s="50">
        <v>0.14590207297798596</v>
      </c>
      <c r="E182" s="55">
        <v>0</v>
      </c>
      <c r="F182" s="56">
        <v>0</v>
      </c>
    </row>
    <row r="183" spans="1:6" x14ac:dyDescent="0.25">
      <c r="A183" s="54" t="s">
        <v>396</v>
      </c>
      <c r="B183" s="57" t="s">
        <v>397</v>
      </c>
      <c r="C183" s="39">
        <v>8.1444169945573269E-2</v>
      </c>
      <c r="D183" s="50">
        <v>8.1549249185295714E-2</v>
      </c>
      <c r="E183" s="55">
        <v>0</v>
      </c>
      <c r="F183" s="56">
        <v>0</v>
      </c>
    </row>
    <row r="184" spans="1:6" x14ac:dyDescent="0.25">
      <c r="A184" s="54" t="s">
        <v>398</v>
      </c>
      <c r="B184" s="49" t="s">
        <v>399</v>
      </c>
      <c r="C184" s="39">
        <v>0.15461836489097761</v>
      </c>
      <c r="D184" s="50">
        <v>0.15410854093951332</v>
      </c>
      <c r="E184" s="55">
        <v>0</v>
      </c>
      <c r="F184" s="56">
        <v>0</v>
      </c>
    </row>
    <row r="185" spans="1:6" x14ac:dyDescent="0.25">
      <c r="A185" s="54" t="s">
        <v>400</v>
      </c>
      <c r="B185" s="49" t="s">
        <v>401</v>
      </c>
      <c r="C185" s="39">
        <v>0.25956939010345403</v>
      </c>
      <c r="D185" s="50">
        <v>0.26313397712038167</v>
      </c>
      <c r="E185" s="55">
        <v>0</v>
      </c>
      <c r="F185" s="56">
        <v>0</v>
      </c>
    </row>
    <row r="186" spans="1:6" x14ac:dyDescent="0.25">
      <c r="A186" s="54" t="s">
        <v>402</v>
      </c>
      <c r="B186" s="49" t="s">
        <v>403</v>
      </c>
      <c r="C186" s="39">
        <v>0.25729070892001282</v>
      </c>
      <c r="D186" s="50">
        <v>0.25715974894701055</v>
      </c>
      <c r="E186" s="55">
        <v>0</v>
      </c>
      <c r="F186" s="56">
        <v>0</v>
      </c>
    </row>
    <row r="187" spans="1:6" x14ac:dyDescent="0.25">
      <c r="A187" s="54" t="s">
        <v>404</v>
      </c>
      <c r="B187" s="49" t="s">
        <v>405</v>
      </c>
      <c r="C187" s="39">
        <v>0.13249903998870666</v>
      </c>
      <c r="D187" s="50">
        <v>0.13294295080328183</v>
      </c>
      <c r="E187" s="55">
        <v>0</v>
      </c>
      <c r="F187" s="56">
        <v>0</v>
      </c>
    </row>
    <row r="188" spans="1:6" x14ac:dyDescent="0.25">
      <c r="A188" s="54" t="s">
        <v>406</v>
      </c>
      <c r="B188" s="49" t="s">
        <v>407</v>
      </c>
      <c r="C188" s="39">
        <v>6.5077696463552326E-2</v>
      </c>
      <c r="D188" s="50">
        <v>6.4913725080269172E-2</v>
      </c>
      <c r="E188" s="55">
        <v>0</v>
      </c>
      <c r="F188" s="56">
        <v>0</v>
      </c>
    </row>
    <row r="189" spans="1:6" x14ac:dyDescent="0.25">
      <c r="A189" s="54" t="s">
        <v>408</v>
      </c>
      <c r="B189" s="49" t="s">
        <v>409</v>
      </c>
      <c r="C189" s="39">
        <v>0.3068520611898029</v>
      </c>
      <c r="D189" s="50">
        <v>0.30712787533722663</v>
      </c>
      <c r="E189" s="55">
        <v>0</v>
      </c>
      <c r="F189" s="56">
        <v>0</v>
      </c>
    </row>
    <row r="190" spans="1:6" x14ac:dyDescent="0.25">
      <c r="A190" s="54" t="s">
        <v>410</v>
      </c>
      <c r="B190" s="49" t="s">
        <v>411</v>
      </c>
      <c r="C190" s="39">
        <v>0.13400364570220635</v>
      </c>
      <c r="D190" s="50">
        <v>0.1336182384525908</v>
      </c>
      <c r="E190" s="55">
        <v>0</v>
      </c>
      <c r="F190" s="56">
        <v>0</v>
      </c>
    </row>
    <row r="191" spans="1:6" x14ac:dyDescent="0.25">
      <c r="A191" s="54" t="s">
        <v>412</v>
      </c>
      <c r="B191" s="49" t="s">
        <v>413</v>
      </c>
      <c r="C191" s="39">
        <v>0.33338085069025603</v>
      </c>
      <c r="D191" s="50">
        <v>0.33440704230713109</v>
      </c>
      <c r="E191" s="55">
        <v>0</v>
      </c>
      <c r="F191" s="56">
        <v>0</v>
      </c>
    </row>
    <row r="192" spans="1:6" x14ac:dyDescent="0.25">
      <c r="A192" s="54" t="s">
        <v>414</v>
      </c>
      <c r="B192" s="57" t="s">
        <v>415</v>
      </c>
      <c r="C192" s="39">
        <v>7.043492638793053E-2</v>
      </c>
      <c r="D192" s="50">
        <v>7.0379680636647235E-2</v>
      </c>
      <c r="E192" s="55">
        <v>0</v>
      </c>
      <c r="F192" s="56">
        <v>0</v>
      </c>
    </row>
    <row r="193" spans="1:6" x14ac:dyDescent="0.25">
      <c r="A193" s="54" t="s">
        <v>416</v>
      </c>
      <c r="B193" s="49" t="s">
        <v>417</v>
      </c>
      <c r="C193" s="39">
        <v>0.20559438343690023</v>
      </c>
      <c r="D193" s="50">
        <v>0.20561716119830206</v>
      </c>
      <c r="E193" s="55">
        <v>0</v>
      </c>
      <c r="F193" s="56">
        <v>0</v>
      </c>
    </row>
    <row r="194" spans="1:6" x14ac:dyDescent="0.25">
      <c r="A194" s="54" t="s">
        <v>418</v>
      </c>
      <c r="B194" s="49" t="s">
        <v>419</v>
      </c>
      <c r="C194" s="39">
        <v>0.20629812314850202</v>
      </c>
      <c r="D194" s="50">
        <v>0.20665055534879256</v>
      </c>
      <c r="E194" s="55">
        <v>0</v>
      </c>
      <c r="F194" s="56">
        <v>0</v>
      </c>
    </row>
    <row r="195" spans="1:6" x14ac:dyDescent="0.25">
      <c r="A195" s="54" t="s">
        <v>420</v>
      </c>
      <c r="B195" s="49" t="s">
        <v>421</v>
      </c>
      <c r="C195" s="39">
        <v>0.2625876522140021</v>
      </c>
      <c r="D195" s="50">
        <v>0.26243856713753388</v>
      </c>
      <c r="E195" s="55">
        <v>0</v>
      </c>
      <c r="F195" s="56">
        <v>0</v>
      </c>
    </row>
    <row r="196" spans="1:6" x14ac:dyDescent="0.25">
      <c r="A196" s="54" t="s">
        <v>422</v>
      </c>
      <c r="B196" s="49" t="s">
        <v>423</v>
      </c>
      <c r="C196" s="39">
        <v>0.23720031460902979</v>
      </c>
      <c r="D196" s="50">
        <v>0.23697087099220132</v>
      </c>
      <c r="E196" s="55">
        <v>0</v>
      </c>
      <c r="F196" s="56">
        <v>0</v>
      </c>
    </row>
    <row r="197" spans="1:6" x14ac:dyDescent="0.25">
      <c r="A197" s="54" t="s">
        <v>424</v>
      </c>
      <c r="B197" s="49" t="s">
        <v>425</v>
      </c>
      <c r="C197" s="39">
        <v>9.0704329317755697E-2</v>
      </c>
      <c r="D197" s="50">
        <v>9.1517850961442215E-2</v>
      </c>
      <c r="E197" s="55">
        <v>0</v>
      </c>
      <c r="F197" s="56">
        <v>0</v>
      </c>
    </row>
    <row r="198" spans="1:6" x14ac:dyDescent="0.25">
      <c r="A198" s="54" t="s">
        <v>426</v>
      </c>
      <c r="B198" s="49" t="s">
        <v>427</v>
      </c>
      <c r="C198" s="39">
        <v>0.13508695571221407</v>
      </c>
      <c r="D198" s="50">
        <v>0.13545147825842568</v>
      </c>
      <c r="E198" s="55">
        <v>0</v>
      </c>
      <c r="F198" s="56">
        <v>0</v>
      </c>
    </row>
    <row r="199" spans="1:6" x14ac:dyDescent="0.25">
      <c r="A199" s="54" t="s">
        <v>428</v>
      </c>
      <c r="B199" s="49" t="s">
        <v>429</v>
      </c>
      <c r="C199" s="39">
        <v>0.33735003947070769</v>
      </c>
      <c r="D199" s="50">
        <v>0.33978911777729526</v>
      </c>
      <c r="E199" s="55">
        <v>0</v>
      </c>
      <c r="F199" s="56">
        <v>0</v>
      </c>
    </row>
    <row r="200" spans="1:6" x14ac:dyDescent="0.25">
      <c r="A200" s="54" t="s">
        <v>430</v>
      </c>
      <c r="B200" s="49" t="s">
        <v>431</v>
      </c>
      <c r="C200" s="39">
        <v>8.4029768925701825E-2</v>
      </c>
      <c r="D200" s="50">
        <v>0.10021030474079656</v>
      </c>
      <c r="E200" s="55">
        <v>0</v>
      </c>
      <c r="F200" s="56">
        <v>0</v>
      </c>
    </row>
    <row r="201" spans="1:6" x14ac:dyDescent="0.25">
      <c r="A201" s="54" t="s">
        <v>432</v>
      </c>
      <c r="B201" s="49" t="s">
        <v>433</v>
      </c>
      <c r="C201" s="39">
        <v>0.2099002228388222</v>
      </c>
      <c r="D201" s="50">
        <v>0.20933814912669552</v>
      </c>
      <c r="E201" s="55">
        <v>0</v>
      </c>
      <c r="F201" s="56">
        <v>0</v>
      </c>
    </row>
    <row r="202" spans="1:6" x14ac:dyDescent="0.25">
      <c r="A202" s="54" t="s">
        <v>434</v>
      </c>
      <c r="B202" s="49" t="s">
        <v>435</v>
      </c>
      <c r="C202" s="39">
        <v>0.15382139539996942</v>
      </c>
      <c r="D202" s="50">
        <v>0.15416377982477236</v>
      </c>
      <c r="E202" s="55">
        <v>0</v>
      </c>
      <c r="F202" s="56">
        <v>0</v>
      </c>
    </row>
    <row r="203" spans="1:6" x14ac:dyDescent="0.25">
      <c r="A203" s="54" t="s">
        <v>436</v>
      </c>
      <c r="B203" s="49" t="s">
        <v>437</v>
      </c>
      <c r="C203" s="39">
        <v>9.0308488862647224E-2</v>
      </c>
      <c r="D203" s="50">
        <v>9.0246510725875556E-2</v>
      </c>
      <c r="E203" s="55">
        <v>0</v>
      </c>
      <c r="F203" s="56">
        <v>0</v>
      </c>
    </row>
    <row r="204" spans="1:6" x14ac:dyDescent="0.25">
      <c r="A204" s="54" t="s">
        <v>438</v>
      </c>
      <c r="B204" s="49" t="s">
        <v>439</v>
      </c>
      <c r="C204" s="39">
        <v>0.18122269611316677</v>
      </c>
      <c r="D204" s="50">
        <v>0.18061463163432087</v>
      </c>
      <c r="E204" s="55">
        <v>0</v>
      </c>
      <c r="F204" s="56">
        <v>0</v>
      </c>
    </row>
    <row r="205" spans="1:6" x14ac:dyDescent="0.25">
      <c r="A205" s="54" t="s">
        <v>440</v>
      </c>
      <c r="B205" s="49" t="s">
        <v>441</v>
      </c>
      <c r="C205" s="39">
        <v>0.14099694796867526</v>
      </c>
      <c r="D205" s="50">
        <v>0.14069311730390438</v>
      </c>
      <c r="E205" s="55">
        <v>0</v>
      </c>
      <c r="F205" s="56">
        <v>0</v>
      </c>
    </row>
    <row r="206" spans="1:6" x14ac:dyDescent="0.25">
      <c r="A206" s="54" t="s">
        <v>442</v>
      </c>
      <c r="B206" s="49" t="s">
        <v>443</v>
      </c>
      <c r="C206" s="39">
        <v>0.10150353593222816</v>
      </c>
      <c r="D206" s="50">
        <v>0.10181481080148323</v>
      </c>
      <c r="E206" s="55">
        <v>0</v>
      </c>
      <c r="F206" s="56">
        <v>0</v>
      </c>
    </row>
    <row r="207" spans="1:6" x14ac:dyDescent="0.25">
      <c r="A207" s="54" t="s">
        <v>444</v>
      </c>
      <c r="B207" s="49" t="s">
        <v>445</v>
      </c>
      <c r="C207" s="39">
        <v>0.11076505269615912</v>
      </c>
      <c r="D207" s="50">
        <v>0.11042126352536055</v>
      </c>
      <c r="E207" s="55">
        <v>0</v>
      </c>
      <c r="F207" s="56">
        <v>0</v>
      </c>
    </row>
    <row r="208" spans="1:6" x14ac:dyDescent="0.25">
      <c r="A208" s="54" t="s">
        <v>446</v>
      </c>
      <c r="B208" s="49" t="s">
        <v>447</v>
      </c>
      <c r="C208" s="39">
        <v>0.16601802166960353</v>
      </c>
      <c r="D208" s="50">
        <v>0.16551259318587944</v>
      </c>
      <c r="E208" s="55">
        <v>0</v>
      </c>
      <c r="F208" s="56">
        <v>0</v>
      </c>
    </row>
    <row r="209" spans="1:6" x14ac:dyDescent="0.25">
      <c r="A209" s="54" t="s">
        <v>448</v>
      </c>
      <c r="B209" s="49" t="s">
        <v>449</v>
      </c>
      <c r="C209" s="39">
        <v>7.5520493455557447E-2</v>
      </c>
      <c r="D209" s="50">
        <v>7.5632639723920092E-2</v>
      </c>
      <c r="E209" s="55">
        <v>0</v>
      </c>
      <c r="F209" s="56">
        <v>0</v>
      </c>
    </row>
    <row r="210" spans="1:6" x14ac:dyDescent="0.25">
      <c r="A210" s="54" t="s">
        <v>450</v>
      </c>
      <c r="B210" s="49" t="s">
        <v>451</v>
      </c>
      <c r="C210" s="39">
        <v>8.1789257476452021E-2</v>
      </c>
      <c r="D210" s="50">
        <v>8.1898789079138321E-2</v>
      </c>
      <c r="E210" s="55">
        <v>0</v>
      </c>
      <c r="F210" s="56">
        <v>0</v>
      </c>
    </row>
    <row r="211" spans="1:6" x14ac:dyDescent="0.25">
      <c r="A211" s="54" t="s">
        <v>452</v>
      </c>
      <c r="B211" s="49" t="s">
        <v>453</v>
      </c>
      <c r="C211" s="39">
        <v>0.17491405435387719</v>
      </c>
      <c r="D211" s="50">
        <v>0.17531533984243283</v>
      </c>
      <c r="E211" s="55">
        <v>0</v>
      </c>
      <c r="F211" s="56">
        <v>0</v>
      </c>
    </row>
    <row r="212" spans="1:6" x14ac:dyDescent="0.25">
      <c r="A212" s="54" t="s">
        <v>454</v>
      </c>
      <c r="B212" s="49" t="s">
        <v>455</v>
      </c>
      <c r="C212" s="39">
        <v>0.12514634133074676</v>
      </c>
      <c r="D212" s="58">
        <v>0.12477961192733975</v>
      </c>
      <c r="E212" s="55">
        <v>0</v>
      </c>
      <c r="F212" s="56">
        <v>0</v>
      </c>
    </row>
    <row r="213" spans="1:6" x14ac:dyDescent="0.25">
      <c r="A213" s="54" t="s">
        <v>456</v>
      </c>
      <c r="B213" s="57" t="s">
        <v>457</v>
      </c>
      <c r="C213" s="39">
        <v>0.20170502206222513</v>
      </c>
      <c r="D213" s="58">
        <v>0.20165944392264562</v>
      </c>
      <c r="E213" s="55">
        <v>0</v>
      </c>
      <c r="F213" s="56">
        <v>1</v>
      </c>
    </row>
    <row r="214" spans="1:6" x14ac:dyDescent="0.25">
      <c r="A214" s="54" t="s">
        <v>458</v>
      </c>
      <c r="B214" s="49" t="s">
        <v>459</v>
      </c>
      <c r="C214" s="39">
        <v>0.17103142905703134</v>
      </c>
      <c r="D214" s="50">
        <v>0.17055105614587834</v>
      </c>
      <c r="E214" s="55">
        <v>0</v>
      </c>
      <c r="F214" s="56">
        <v>0</v>
      </c>
    </row>
    <row r="215" spans="1:6" x14ac:dyDescent="0.25">
      <c r="A215" s="54" t="s">
        <v>460</v>
      </c>
      <c r="B215" s="49" t="s">
        <v>461</v>
      </c>
      <c r="C215" s="39">
        <v>0.28244707017840537</v>
      </c>
      <c r="D215" s="50">
        <v>0.282592633906119</v>
      </c>
      <c r="E215" s="55">
        <v>0</v>
      </c>
      <c r="F215" s="56">
        <v>0</v>
      </c>
    </row>
    <row r="216" spans="1:6" x14ac:dyDescent="0.25">
      <c r="A216" s="54" t="s">
        <v>462</v>
      </c>
      <c r="B216" s="49" t="s">
        <v>463</v>
      </c>
      <c r="C216" s="39">
        <v>7.8129419746348516E-2</v>
      </c>
      <c r="D216" s="50">
        <v>7.7918995034911204E-2</v>
      </c>
      <c r="E216" s="55">
        <v>0</v>
      </c>
      <c r="F216" s="56">
        <v>0</v>
      </c>
    </row>
    <row r="217" spans="1:6" x14ac:dyDescent="0.25">
      <c r="A217" s="54" t="s">
        <v>464</v>
      </c>
      <c r="B217" s="49" t="s">
        <v>465</v>
      </c>
      <c r="C217" s="39">
        <v>7.3263858227335235E-2</v>
      </c>
      <c r="D217" s="50">
        <v>7.3374207679601108E-2</v>
      </c>
      <c r="E217" s="55">
        <v>0</v>
      </c>
      <c r="F217" s="56">
        <v>0</v>
      </c>
    </row>
    <row r="218" spans="1:6" x14ac:dyDescent="0.25">
      <c r="A218" s="54" t="s">
        <v>466</v>
      </c>
      <c r="B218" s="49" t="s">
        <v>467</v>
      </c>
      <c r="C218" s="39">
        <v>0.11706486229516368</v>
      </c>
      <c r="D218" s="50">
        <v>0.11675561217758998</v>
      </c>
      <c r="E218" s="55">
        <v>0</v>
      </c>
      <c r="F218" s="56">
        <v>0</v>
      </c>
    </row>
    <row r="219" spans="1:6" x14ac:dyDescent="0.25">
      <c r="A219" s="54" t="s">
        <v>468</v>
      </c>
      <c r="B219" s="49" t="s">
        <v>469</v>
      </c>
      <c r="C219" s="39">
        <v>6.9383750094462543E-2</v>
      </c>
      <c r="D219" s="50">
        <v>6.9401096180795208E-2</v>
      </c>
      <c r="E219" s="55">
        <v>0</v>
      </c>
      <c r="F219" s="56">
        <v>0</v>
      </c>
    </row>
    <row r="220" spans="1:6" x14ac:dyDescent="0.25">
      <c r="A220" s="54" t="s">
        <v>470</v>
      </c>
      <c r="B220" s="49" t="s">
        <v>471</v>
      </c>
      <c r="C220" s="39">
        <v>0.17425032239572541</v>
      </c>
      <c r="D220" s="50">
        <v>0.17440032395295693</v>
      </c>
      <c r="E220" s="55">
        <v>0</v>
      </c>
      <c r="F220" s="56">
        <v>0</v>
      </c>
    </row>
    <row r="221" spans="1:6" x14ac:dyDescent="0.25">
      <c r="A221" s="54" t="s">
        <v>472</v>
      </c>
      <c r="B221" s="49" t="s">
        <v>473</v>
      </c>
      <c r="C221" s="39">
        <v>6.7757314716318934E-2</v>
      </c>
      <c r="D221" s="50">
        <v>6.7805187188170996E-2</v>
      </c>
      <c r="E221" s="55">
        <v>0</v>
      </c>
      <c r="F221" s="56">
        <v>0</v>
      </c>
    </row>
    <row r="222" spans="1:6" x14ac:dyDescent="0.25">
      <c r="A222" s="54" t="s">
        <v>474</v>
      </c>
      <c r="B222" s="57" t="s">
        <v>475</v>
      </c>
      <c r="C222" s="39">
        <v>0.26737470422605059</v>
      </c>
      <c r="D222" s="50">
        <v>0.26635354259375205</v>
      </c>
      <c r="E222" s="55">
        <v>0</v>
      </c>
      <c r="F222" s="56">
        <v>0</v>
      </c>
    </row>
    <row r="223" spans="1:6" x14ac:dyDescent="0.25">
      <c r="A223" s="54" t="s">
        <v>476</v>
      </c>
      <c r="B223" s="57" t="s">
        <v>477</v>
      </c>
      <c r="C223" s="39">
        <v>6.7035311159504632E-2</v>
      </c>
      <c r="D223" s="50">
        <v>6.6844539161536612E-2</v>
      </c>
      <c r="E223" s="55">
        <v>0</v>
      </c>
      <c r="F223" s="56">
        <v>0</v>
      </c>
    </row>
    <row r="224" spans="1:6" x14ac:dyDescent="0.25">
      <c r="A224" s="54" t="s">
        <v>478</v>
      </c>
      <c r="B224" s="49" t="s">
        <v>479</v>
      </c>
      <c r="C224" s="39">
        <v>0.10698812202812262</v>
      </c>
      <c r="D224" s="50">
        <v>0.1075333159344465</v>
      </c>
      <c r="E224" s="55">
        <v>0</v>
      </c>
      <c r="F224" s="56">
        <v>0</v>
      </c>
    </row>
    <row r="225" spans="1:6" x14ac:dyDescent="0.25">
      <c r="A225" s="54" t="s">
        <v>480</v>
      </c>
      <c r="B225" s="49" t="s">
        <v>481</v>
      </c>
      <c r="C225" s="39">
        <v>7.204348260797494E-2</v>
      </c>
      <c r="D225" s="50">
        <v>7.192937887566675E-2</v>
      </c>
      <c r="E225" s="55">
        <v>0</v>
      </c>
      <c r="F225" s="56">
        <v>0</v>
      </c>
    </row>
    <row r="226" spans="1:6" x14ac:dyDescent="0.25">
      <c r="A226" s="54" t="s">
        <v>482</v>
      </c>
      <c r="B226" s="49" t="s">
        <v>483</v>
      </c>
      <c r="C226" s="39">
        <v>7.6681711243500497E-2</v>
      </c>
      <c r="D226" s="62">
        <v>7.6590671960767798E-2</v>
      </c>
      <c r="E226" s="55">
        <v>0</v>
      </c>
      <c r="F226" s="56">
        <v>0</v>
      </c>
    </row>
    <row r="227" spans="1:6" x14ac:dyDescent="0.25">
      <c r="A227" s="54" t="s">
        <v>484</v>
      </c>
      <c r="B227" s="49" t="s">
        <v>485</v>
      </c>
      <c r="C227" s="39">
        <v>0.17671988324464852</v>
      </c>
      <c r="D227" s="50">
        <v>0.1761758122704167</v>
      </c>
      <c r="E227" s="55">
        <v>0</v>
      </c>
      <c r="F227" s="56">
        <v>0</v>
      </c>
    </row>
    <row r="228" spans="1:6" x14ac:dyDescent="0.25">
      <c r="A228" s="54" t="s">
        <v>486</v>
      </c>
      <c r="B228" s="49" t="s">
        <v>487</v>
      </c>
      <c r="C228" s="39">
        <v>0.26504299698998729</v>
      </c>
      <c r="D228" s="50">
        <v>0.2641422102936406</v>
      </c>
      <c r="E228" s="55">
        <v>0</v>
      </c>
      <c r="F228" s="56">
        <v>1</v>
      </c>
    </row>
    <row r="229" spans="1:6" x14ac:dyDescent="0.25">
      <c r="A229" s="54" t="s">
        <v>488</v>
      </c>
      <c r="B229" s="49" t="s">
        <v>489</v>
      </c>
      <c r="C229" s="39">
        <v>0.17306555151504244</v>
      </c>
      <c r="D229" s="50">
        <v>0.17390209573442322</v>
      </c>
      <c r="E229" s="55">
        <v>0</v>
      </c>
      <c r="F229" s="56">
        <v>0</v>
      </c>
    </row>
    <row r="230" spans="1:6" x14ac:dyDescent="0.25">
      <c r="A230" s="54" t="s">
        <v>490</v>
      </c>
      <c r="B230" s="49" t="s">
        <v>491</v>
      </c>
      <c r="C230" s="39">
        <v>0.16373192945567527</v>
      </c>
      <c r="D230" s="50">
        <v>0.1637375049345321</v>
      </c>
      <c r="E230" s="55">
        <v>0</v>
      </c>
      <c r="F230" s="56">
        <v>0</v>
      </c>
    </row>
    <row r="231" spans="1:6" x14ac:dyDescent="0.25">
      <c r="A231" s="54" t="s">
        <v>492</v>
      </c>
      <c r="B231" s="49" t="s">
        <v>493</v>
      </c>
      <c r="C231" s="39">
        <v>0.25783482656128498</v>
      </c>
      <c r="D231" s="50">
        <v>0.25763340503789639</v>
      </c>
      <c r="E231" s="55">
        <v>0</v>
      </c>
      <c r="F231" s="56">
        <v>0</v>
      </c>
    </row>
    <row r="232" spans="1:6" x14ac:dyDescent="0.25">
      <c r="A232" s="54" t="s">
        <v>494</v>
      </c>
      <c r="B232" s="49" t="s">
        <v>495</v>
      </c>
      <c r="C232" s="39">
        <v>5.2353387378122222E-2</v>
      </c>
      <c r="D232" s="50">
        <v>5.2353457802708482E-2</v>
      </c>
      <c r="E232" s="55">
        <v>0</v>
      </c>
      <c r="F232" s="56">
        <v>0</v>
      </c>
    </row>
    <row r="233" spans="1:6" x14ac:dyDescent="0.25">
      <c r="A233" s="54" t="s">
        <v>496</v>
      </c>
      <c r="B233" s="49" t="s">
        <v>497</v>
      </c>
      <c r="C233" s="39">
        <v>0.25177891432068589</v>
      </c>
      <c r="D233" s="50">
        <v>0.25151535557893256</v>
      </c>
      <c r="E233" s="55">
        <v>0</v>
      </c>
      <c r="F233" s="56">
        <v>0</v>
      </c>
    </row>
    <row r="234" spans="1:6" x14ac:dyDescent="0.25">
      <c r="A234" s="54" t="s">
        <v>498</v>
      </c>
      <c r="B234" s="49" t="s">
        <v>499</v>
      </c>
      <c r="C234" s="39">
        <v>0.16330705915750707</v>
      </c>
      <c r="D234" s="50">
        <v>0.16337637092912838</v>
      </c>
      <c r="E234" s="55">
        <v>0</v>
      </c>
      <c r="F234" s="56">
        <v>0</v>
      </c>
    </row>
    <row r="235" spans="1:6" x14ac:dyDescent="0.25">
      <c r="A235" s="54" t="s">
        <v>500</v>
      </c>
      <c r="B235" s="57" t="s">
        <v>501</v>
      </c>
      <c r="C235" s="39">
        <v>8.653632356132486E-2</v>
      </c>
      <c r="D235" s="50">
        <v>8.6300434631058076E-2</v>
      </c>
      <c r="E235" s="55">
        <v>0</v>
      </c>
      <c r="F235" s="56">
        <v>0</v>
      </c>
    </row>
    <row r="236" spans="1:6" x14ac:dyDescent="0.25">
      <c r="A236" s="54" t="s">
        <v>502</v>
      </c>
      <c r="B236" s="49" t="s">
        <v>503</v>
      </c>
      <c r="C236" s="39">
        <v>6.0445851868345377E-2</v>
      </c>
      <c r="D236" s="50">
        <v>6.0247757660143141E-2</v>
      </c>
      <c r="E236" s="55">
        <v>0</v>
      </c>
      <c r="F236" s="56">
        <v>0</v>
      </c>
    </row>
    <row r="237" spans="1:6" x14ac:dyDescent="0.25">
      <c r="A237" s="54" t="s">
        <v>504</v>
      </c>
      <c r="B237" s="49" t="s">
        <v>505</v>
      </c>
      <c r="C237" s="39">
        <v>7.4936769094753414E-2</v>
      </c>
      <c r="D237" s="50">
        <v>7.5264769847398827E-2</v>
      </c>
      <c r="E237" s="55">
        <v>0</v>
      </c>
      <c r="F237" s="56">
        <v>0</v>
      </c>
    </row>
    <row r="238" spans="1:6" x14ac:dyDescent="0.25">
      <c r="A238" s="54" t="s">
        <v>506</v>
      </c>
      <c r="B238" s="57" t="s">
        <v>507</v>
      </c>
      <c r="C238" s="39">
        <v>0.1060363546629767</v>
      </c>
      <c r="D238" s="50">
        <v>0.10616331144927765</v>
      </c>
      <c r="E238" s="55">
        <v>0</v>
      </c>
      <c r="F238" s="56">
        <v>0</v>
      </c>
    </row>
    <row r="239" spans="1:6" x14ac:dyDescent="0.25">
      <c r="A239" s="54" t="s">
        <v>508</v>
      </c>
      <c r="B239" s="49" t="s">
        <v>509</v>
      </c>
      <c r="C239" s="39">
        <v>0.11054080595328672</v>
      </c>
      <c r="D239" s="50">
        <v>0.1102936522927703</v>
      </c>
      <c r="E239" s="55">
        <v>0</v>
      </c>
      <c r="F239" s="56">
        <v>0</v>
      </c>
    </row>
    <row r="240" spans="1:6" x14ac:dyDescent="0.25">
      <c r="A240" s="54" t="s">
        <v>510</v>
      </c>
      <c r="B240" s="49" t="s">
        <v>511</v>
      </c>
      <c r="C240" s="39">
        <v>0.21768311222125009</v>
      </c>
      <c r="D240" s="50">
        <v>0.2173253658473786</v>
      </c>
      <c r="E240" s="55">
        <v>0</v>
      </c>
      <c r="F240" s="56">
        <v>0</v>
      </c>
    </row>
    <row r="241" spans="1:6" x14ac:dyDescent="0.25">
      <c r="A241" s="54" t="s">
        <v>512</v>
      </c>
      <c r="B241" s="49" t="s">
        <v>513</v>
      </c>
      <c r="C241" s="39">
        <v>8.9235301099561556E-2</v>
      </c>
      <c r="D241" s="50">
        <v>8.9147274424160455E-2</v>
      </c>
      <c r="E241" s="55">
        <v>0</v>
      </c>
      <c r="F241" s="56">
        <v>0</v>
      </c>
    </row>
    <row r="242" spans="1:6" x14ac:dyDescent="0.25">
      <c r="A242" s="54" t="s">
        <v>514</v>
      </c>
      <c r="B242" s="49" t="s">
        <v>515</v>
      </c>
      <c r="C242" s="39">
        <v>7.2133097081964664E-2</v>
      </c>
      <c r="D242" s="50">
        <v>7.2003991948035209E-2</v>
      </c>
      <c r="E242" s="55">
        <v>0</v>
      </c>
      <c r="F242" s="56">
        <v>0</v>
      </c>
    </row>
    <row r="243" spans="1:6" x14ac:dyDescent="0.25">
      <c r="A243" s="54" t="s">
        <v>516</v>
      </c>
      <c r="B243" s="57" t="s">
        <v>517</v>
      </c>
      <c r="C243" s="39">
        <v>0.3056193084867902</v>
      </c>
      <c r="D243" s="50">
        <v>0.3060427448043902</v>
      </c>
      <c r="E243" s="55">
        <v>0</v>
      </c>
      <c r="F243" s="56">
        <v>0</v>
      </c>
    </row>
    <row r="244" spans="1:6" x14ac:dyDescent="0.25">
      <c r="A244" s="54" t="s">
        <v>518</v>
      </c>
      <c r="B244" s="49" t="s">
        <v>519</v>
      </c>
      <c r="C244" s="39">
        <v>0.14571675957085883</v>
      </c>
      <c r="D244" s="50">
        <v>0.14572795379631437</v>
      </c>
      <c r="E244" s="55">
        <v>0</v>
      </c>
      <c r="F244" s="56">
        <v>0</v>
      </c>
    </row>
    <row r="245" spans="1:6" x14ac:dyDescent="0.25">
      <c r="A245" s="54" t="s">
        <v>520</v>
      </c>
      <c r="B245" s="57" t="s">
        <v>521</v>
      </c>
      <c r="C245" s="39">
        <v>0.19358725325041093</v>
      </c>
      <c r="D245" s="50">
        <v>0.19324860767010285</v>
      </c>
      <c r="E245" s="55">
        <v>0</v>
      </c>
      <c r="F245" s="56">
        <v>0</v>
      </c>
    </row>
    <row r="246" spans="1:6" x14ac:dyDescent="0.25">
      <c r="A246" s="54" t="s">
        <v>522</v>
      </c>
      <c r="B246" s="49" t="s">
        <v>523</v>
      </c>
      <c r="C246" s="39">
        <v>9.3964843654227331E-2</v>
      </c>
      <c r="D246" s="50">
        <v>9.4113869842074899E-2</v>
      </c>
      <c r="E246" s="55">
        <v>0</v>
      </c>
      <c r="F246" s="56">
        <v>0</v>
      </c>
    </row>
    <row r="247" spans="1:6" x14ac:dyDescent="0.25">
      <c r="A247" s="54" t="s">
        <v>524</v>
      </c>
      <c r="B247" s="49" t="s">
        <v>525</v>
      </c>
      <c r="C247" s="39">
        <v>0.13300988456283011</v>
      </c>
      <c r="D247" s="50">
        <v>0.13263168621312563</v>
      </c>
      <c r="E247" s="55">
        <v>0</v>
      </c>
      <c r="F247" s="56">
        <v>0</v>
      </c>
    </row>
    <row r="248" spans="1:6" x14ac:dyDescent="0.25">
      <c r="A248" s="54" t="s">
        <v>526</v>
      </c>
      <c r="B248" s="49" t="s">
        <v>527</v>
      </c>
      <c r="C248" s="39">
        <v>0.17480363534058946</v>
      </c>
      <c r="D248" s="50">
        <v>0.17583219544703294</v>
      </c>
      <c r="E248" s="55">
        <v>0</v>
      </c>
      <c r="F248" s="56">
        <v>0</v>
      </c>
    </row>
    <row r="249" spans="1:6" x14ac:dyDescent="0.25">
      <c r="A249" s="61" t="s">
        <v>528</v>
      </c>
      <c r="B249" s="49" t="s">
        <v>529</v>
      </c>
      <c r="C249" s="39">
        <v>0.1468956359301346</v>
      </c>
      <c r="D249" s="50">
        <v>0.14599270109750145</v>
      </c>
      <c r="E249" s="55">
        <v>0</v>
      </c>
      <c r="F249" s="56">
        <v>0</v>
      </c>
    </row>
    <row r="250" spans="1:6" x14ac:dyDescent="0.25">
      <c r="A250" s="54" t="s">
        <v>530</v>
      </c>
      <c r="B250" s="49" t="s">
        <v>531</v>
      </c>
      <c r="C250" s="39">
        <v>6.3281577641448344E-2</v>
      </c>
      <c r="D250" s="50">
        <v>6.3143900170377965E-2</v>
      </c>
      <c r="E250" s="55">
        <v>0</v>
      </c>
      <c r="F250" s="56">
        <v>0</v>
      </c>
    </row>
    <row r="251" spans="1:6" x14ac:dyDescent="0.25">
      <c r="A251" s="54" t="s">
        <v>532</v>
      </c>
      <c r="B251" s="49" t="s">
        <v>533</v>
      </c>
      <c r="C251" s="39">
        <v>5.609911247641193E-2</v>
      </c>
      <c r="D251" s="50">
        <v>5.6304010585852632E-2</v>
      </c>
      <c r="E251" s="55">
        <v>0</v>
      </c>
      <c r="F251" s="56">
        <v>0</v>
      </c>
    </row>
    <row r="252" spans="1:6" x14ac:dyDescent="0.25">
      <c r="A252" s="54" t="s">
        <v>534</v>
      </c>
      <c r="B252" s="49" t="s">
        <v>535</v>
      </c>
      <c r="C252" s="39">
        <v>4.1267742868378414E-2</v>
      </c>
      <c r="D252" s="50">
        <v>4.1231117698844529E-2</v>
      </c>
      <c r="E252" s="55">
        <v>0</v>
      </c>
      <c r="F252" s="56">
        <v>0</v>
      </c>
    </row>
    <row r="253" spans="1:6" x14ac:dyDescent="0.25">
      <c r="A253" s="54" t="s">
        <v>536</v>
      </c>
      <c r="B253" s="49" t="s">
        <v>537</v>
      </c>
      <c r="C253" s="39">
        <v>5.4756975018791246E-2</v>
      </c>
      <c r="D253" s="50">
        <v>5.4710607440423248E-2</v>
      </c>
      <c r="E253" s="55">
        <v>0</v>
      </c>
      <c r="F253" s="56">
        <v>0</v>
      </c>
    </row>
    <row r="254" spans="1:6" x14ac:dyDescent="0.25">
      <c r="A254" s="54" t="s">
        <v>538</v>
      </c>
      <c r="B254" s="49" t="s">
        <v>539</v>
      </c>
      <c r="C254" s="39">
        <v>8.5620849652754544E-2</v>
      </c>
      <c r="D254" s="50">
        <v>8.5429924679931823E-2</v>
      </c>
      <c r="E254" s="55">
        <v>0</v>
      </c>
      <c r="F254" s="56">
        <v>0</v>
      </c>
    </row>
    <row r="255" spans="1:6" x14ac:dyDescent="0.25">
      <c r="A255" s="54" t="s">
        <v>540</v>
      </c>
      <c r="B255" s="49" t="s">
        <v>541</v>
      </c>
      <c r="C255" s="39">
        <v>0.1080222745004992</v>
      </c>
      <c r="D255" s="50">
        <v>0.10793217558480976</v>
      </c>
      <c r="E255" s="55">
        <v>0</v>
      </c>
      <c r="F255" s="56">
        <v>0</v>
      </c>
    </row>
    <row r="256" spans="1:6" x14ac:dyDescent="0.25">
      <c r="A256" s="54" t="s">
        <v>542</v>
      </c>
      <c r="B256" s="49" t="s">
        <v>543</v>
      </c>
      <c r="C256" s="39">
        <v>0.11196081641113698</v>
      </c>
      <c r="D256" s="50">
        <v>0.11332141291177539</v>
      </c>
      <c r="E256" s="55">
        <v>0</v>
      </c>
      <c r="F256" s="56">
        <v>0</v>
      </c>
    </row>
    <row r="257" spans="1:6" x14ac:dyDescent="0.25">
      <c r="A257" s="54" t="s">
        <v>544</v>
      </c>
      <c r="B257" s="49" t="s">
        <v>545</v>
      </c>
      <c r="C257" s="39">
        <v>7.2411300054074174E-2</v>
      </c>
      <c r="D257" s="50">
        <v>7.2351010914392583E-2</v>
      </c>
      <c r="E257" s="55">
        <v>0</v>
      </c>
      <c r="F257" s="56">
        <v>0</v>
      </c>
    </row>
    <row r="258" spans="1:6" x14ac:dyDescent="0.25">
      <c r="A258" s="54" t="s">
        <v>546</v>
      </c>
      <c r="B258" s="49" t="s">
        <v>547</v>
      </c>
      <c r="C258" s="39">
        <v>0.12361263070081309</v>
      </c>
      <c r="D258" s="50">
        <v>0.12362607632475027</v>
      </c>
      <c r="E258" s="55">
        <v>0</v>
      </c>
      <c r="F258" s="56">
        <v>0</v>
      </c>
    </row>
    <row r="259" spans="1:6" x14ac:dyDescent="0.25">
      <c r="A259" s="54" t="s">
        <v>548</v>
      </c>
      <c r="B259" s="49" t="s">
        <v>549</v>
      </c>
      <c r="C259" s="39">
        <v>0.19209781028959214</v>
      </c>
      <c r="D259" s="50">
        <v>0.19158546399955723</v>
      </c>
      <c r="E259" s="55">
        <v>0</v>
      </c>
      <c r="F259" s="56">
        <v>0</v>
      </c>
    </row>
    <row r="260" spans="1:6" x14ac:dyDescent="0.25">
      <c r="A260" s="54" t="s">
        <v>550</v>
      </c>
      <c r="B260" s="57" t="s">
        <v>551</v>
      </c>
      <c r="C260" s="39">
        <v>0.12227533566332602</v>
      </c>
      <c r="D260" s="50">
        <v>0.12186864708142728</v>
      </c>
      <c r="E260" s="55">
        <v>0</v>
      </c>
      <c r="F260" s="56">
        <v>0</v>
      </c>
    </row>
    <row r="261" spans="1:6" x14ac:dyDescent="0.25">
      <c r="A261" s="54" t="s">
        <v>552</v>
      </c>
      <c r="B261" s="49" t="s">
        <v>553</v>
      </c>
      <c r="C261" s="39">
        <v>7.805774738821572E-2</v>
      </c>
      <c r="D261" s="50">
        <v>7.8764438830485395E-2</v>
      </c>
      <c r="E261" s="55">
        <v>0</v>
      </c>
      <c r="F261" s="56">
        <v>0</v>
      </c>
    </row>
    <row r="262" spans="1:6" x14ac:dyDescent="0.25">
      <c r="A262" s="54" t="s">
        <v>554</v>
      </c>
      <c r="B262" s="49" t="s">
        <v>555</v>
      </c>
      <c r="C262" s="39">
        <v>0.12460314952051148</v>
      </c>
      <c r="D262" s="50">
        <v>0.12455264195510178</v>
      </c>
      <c r="E262" s="55">
        <v>0</v>
      </c>
      <c r="F262" s="56">
        <v>0</v>
      </c>
    </row>
    <row r="263" spans="1:6" x14ac:dyDescent="0.25">
      <c r="A263" s="54" t="s">
        <v>556</v>
      </c>
      <c r="B263" s="49" t="s">
        <v>557</v>
      </c>
      <c r="C263" s="39">
        <v>0.28287702254743974</v>
      </c>
      <c r="D263" s="50">
        <v>0.28306580608372728</v>
      </c>
      <c r="E263" s="55">
        <v>0</v>
      </c>
      <c r="F263" s="56">
        <v>0</v>
      </c>
    </row>
    <row r="264" spans="1:6" x14ac:dyDescent="0.25">
      <c r="A264" s="54" t="s">
        <v>558</v>
      </c>
      <c r="B264" s="49" t="s">
        <v>559</v>
      </c>
      <c r="C264" s="39">
        <v>0.30469380854807238</v>
      </c>
      <c r="D264" s="50">
        <v>0.30467680738803898</v>
      </c>
      <c r="E264" s="55">
        <v>0</v>
      </c>
      <c r="F264" s="56">
        <v>1</v>
      </c>
    </row>
    <row r="265" spans="1:6" x14ac:dyDescent="0.25">
      <c r="A265" s="54" t="s">
        <v>560</v>
      </c>
      <c r="B265" s="57" t="s">
        <v>561</v>
      </c>
      <c r="C265" s="39">
        <v>0.1454430882296926</v>
      </c>
      <c r="D265" s="58">
        <v>0.14502811262186152</v>
      </c>
      <c r="E265" s="55">
        <v>0</v>
      </c>
      <c r="F265" s="56">
        <v>0</v>
      </c>
    </row>
    <row r="266" spans="1:6" x14ac:dyDescent="0.25">
      <c r="A266" s="54" t="s">
        <v>562</v>
      </c>
      <c r="B266" s="49" t="s">
        <v>563</v>
      </c>
      <c r="C266" s="39">
        <v>0.10834284852074862</v>
      </c>
      <c r="D266" s="58">
        <v>0.10833737820713207</v>
      </c>
      <c r="E266" s="55">
        <v>0</v>
      </c>
      <c r="F266" s="56">
        <v>0</v>
      </c>
    </row>
    <row r="267" spans="1:6" x14ac:dyDescent="0.25">
      <c r="A267" s="54" t="s">
        <v>564</v>
      </c>
      <c r="B267" s="49" t="s">
        <v>565</v>
      </c>
      <c r="C267" s="39">
        <v>9.3104003244609351E-2</v>
      </c>
      <c r="D267" s="50">
        <v>9.3059210334240847E-2</v>
      </c>
      <c r="E267" s="55">
        <v>0</v>
      </c>
      <c r="F267" s="56">
        <v>0</v>
      </c>
    </row>
    <row r="268" spans="1:6" x14ac:dyDescent="0.25">
      <c r="A268" s="54" t="s">
        <v>566</v>
      </c>
      <c r="B268" s="49" t="s">
        <v>567</v>
      </c>
      <c r="C268" s="39">
        <v>7.6399703006648528E-2</v>
      </c>
      <c r="D268" s="50">
        <v>7.6673676016821249E-2</v>
      </c>
      <c r="E268" s="55">
        <v>0</v>
      </c>
      <c r="F268" s="56">
        <v>0</v>
      </c>
    </row>
    <row r="269" spans="1:6" x14ac:dyDescent="0.25">
      <c r="A269" s="54" t="s">
        <v>568</v>
      </c>
      <c r="B269" s="49" t="s">
        <v>569</v>
      </c>
      <c r="C269" s="39">
        <v>6.3637284076551948E-2</v>
      </c>
      <c r="D269" s="50">
        <v>6.3435459764305382E-2</v>
      </c>
      <c r="E269" s="55">
        <v>0</v>
      </c>
      <c r="F269" s="56">
        <v>0</v>
      </c>
    </row>
    <row r="270" spans="1:6" x14ac:dyDescent="0.25">
      <c r="A270" s="54" t="s">
        <v>570</v>
      </c>
      <c r="B270" s="49" t="s">
        <v>571</v>
      </c>
      <c r="C270" s="39">
        <v>0.22277713770496829</v>
      </c>
      <c r="D270" s="50">
        <v>0.22214431856409866</v>
      </c>
      <c r="E270" s="55">
        <v>0</v>
      </c>
      <c r="F270" s="56">
        <v>0</v>
      </c>
    </row>
    <row r="271" spans="1:6" x14ac:dyDescent="0.25">
      <c r="A271" s="54" t="s">
        <v>572</v>
      </c>
      <c r="B271" s="49" t="s">
        <v>573</v>
      </c>
      <c r="C271" s="39">
        <v>0.11581135459923531</v>
      </c>
      <c r="D271" s="50">
        <v>0.11545910846328918</v>
      </c>
      <c r="E271" s="55">
        <v>0</v>
      </c>
      <c r="F271" s="56">
        <v>0</v>
      </c>
    </row>
    <row r="272" spans="1:6" x14ac:dyDescent="0.25">
      <c r="A272" s="54" t="s">
        <v>574</v>
      </c>
      <c r="B272" s="49" t="s">
        <v>575</v>
      </c>
      <c r="C272" s="39">
        <v>0.19007941817875706</v>
      </c>
      <c r="D272" s="50">
        <v>0.19008901180455756</v>
      </c>
      <c r="E272" s="55">
        <v>0</v>
      </c>
      <c r="F272" s="56">
        <v>0</v>
      </c>
    </row>
    <row r="273" spans="1:6" x14ac:dyDescent="0.25">
      <c r="A273" s="54" t="s">
        <v>576</v>
      </c>
      <c r="B273" s="49" t="s">
        <v>577</v>
      </c>
      <c r="C273" s="39">
        <v>0.22980930716623482</v>
      </c>
      <c r="D273" s="50">
        <v>0.23055707189916594</v>
      </c>
      <c r="E273" s="55">
        <v>0</v>
      </c>
      <c r="F273" s="56">
        <v>0</v>
      </c>
    </row>
    <row r="274" spans="1:6" x14ac:dyDescent="0.25">
      <c r="A274" s="54" t="s">
        <v>578</v>
      </c>
      <c r="B274" s="49" t="s">
        <v>579</v>
      </c>
      <c r="C274" s="39">
        <v>0.11009020052624957</v>
      </c>
      <c r="D274" s="50">
        <v>0.11002339025570952</v>
      </c>
      <c r="E274" s="55">
        <v>0</v>
      </c>
      <c r="F274" s="56">
        <v>0</v>
      </c>
    </row>
    <row r="275" spans="1:6" x14ac:dyDescent="0.25">
      <c r="A275" s="54" t="s">
        <v>580</v>
      </c>
      <c r="B275" s="49" t="s">
        <v>581</v>
      </c>
      <c r="C275" s="39">
        <v>2.8975893457174794E-2</v>
      </c>
      <c r="D275" s="50">
        <v>2.9147253582235851E-2</v>
      </c>
      <c r="E275" s="55">
        <v>0</v>
      </c>
      <c r="F275" s="56">
        <v>0</v>
      </c>
    </row>
    <row r="276" spans="1:6" x14ac:dyDescent="0.25">
      <c r="A276" s="54" t="s">
        <v>582</v>
      </c>
      <c r="B276" s="49" t="s">
        <v>583</v>
      </c>
      <c r="C276" s="39">
        <v>2.4587273544898432E-2</v>
      </c>
      <c r="D276" s="50">
        <v>2.4508520522741838E-2</v>
      </c>
      <c r="E276" s="55">
        <v>0</v>
      </c>
      <c r="F276" s="56">
        <v>0</v>
      </c>
    </row>
    <row r="277" spans="1:6" x14ac:dyDescent="0.25">
      <c r="A277" s="61" t="s">
        <v>584</v>
      </c>
      <c r="B277" s="49" t="s">
        <v>585</v>
      </c>
      <c r="C277" s="39">
        <v>0.17968390736387105</v>
      </c>
      <c r="D277" s="50">
        <v>0.17898366493357179</v>
      </c>
      <c r="E277" s="55">
        <v>0</v>
      </c>
      <c r="F277" s="56">
        <v>0</v>
      </c>
    </row>
    <row r="278" spans="1:6" x14ac:dyDescent="0.25">
      <c r="A278" s="54" t="s">
        <v>586</v>
      </c>
      <c r="B278" s="49" t="s">
        <v>587</v>
      </c>
      <c r="C278" s="39">
        <v>0.20337978700371501</v>
      </c>
      <c r="D278" s="50">
        <v>0.20337978700371501</v>
      </c>
      <c r="E278" s="55">
        <v>0</v>
      </c>
      <c r="F278" s="56">
        <v>0</v>
      </c>
    </row>
    <row r="279" spans="1:6" x14ac:dyDescent="0.25">
      <c r="A279" s="54" t="s">
        <v>588</v>
      </c>
      <c r="B279" s="49" t="s">
        <v>589</v>
      </c>
      <c r="C279" s="39">
        <v>6.6097572673593119E-2</v>
      </c>
      <c r="D279" s="50">
        <v>6.6888659542833531E-2</v>
      </c>
      <c r="E279" s="55">
        <v>0</v>
      </c>
      <c r="F279" s="56">
        <v>0</v>
      </c>
    </row>
    <row r="280" spans="1:6" x14ac:dyDescent="0.25">
      <c r="A280" s="54" t="s">
        <v>590</v>
      </c>
      <c r="B280" s="49" t="s">
        <v>591</v>
      </c>
      <c r="C280" s="39">
        <v>0.20223908694364115</v>
      </c>
      <c r="D280" s="50">
        <v>0.20299644878498596</v>
      </c>
      <c r="E280" s="55">
        <v>0</v>
      </c>
      <c r="F280" s="56">
        <v>0</v>
      </c>
    </row>
    <row r="281" spans="1:6" x14ac:dyDescent="0.25">
      <c r="A281" s="54" t="s">
        <v>592</v>
      </c>
      <c r="B281" s="49" t="s">
        <v>593</v>
      </c>
      <c r="C281" s="39">
        <v>0.31101244990359511</v>
      </c>
      <c r="D281" s="50">
        <v>0.31095845741281369</v>
      </c>
      <c r="E281" s="55">
        <v>0</v>
      </c>
      <c r="F281" s="56">
        <v>0</v>
      </c>
    </row>
    <row r="282" spans="1:6" x14ac:dyDescent="0.25">
      <c r="A282" s="54" t="s">
        <v>594</v>
      </c>
      <c r="B282" s="49" t="s">
        <v>595</v>
      </c>
      <c r="C282" s="39">
        <v>0.30677364024863185</v>
      </c>
      <c r="D282" s="50">
        <v>0.30696571960433594</v>
      </c>
      <c r="E282" s="55">
        <v>0</v>
      </c>
      <c r="F282" s="56">
        <v>1</v>
      </c>
    </row>
    <row r="283" spans="1:6" x14ac:dyDescent="0.25">
      <c r="A283" s="54" t="s">
        <v>596</v>
      </c>
      <c r="B283" s="57" t="s">
        <v>597</v>
      </c>
      <c r="C283" s="39">
        <v>0.77431747770439618</v>
      </c>
      <c r="D283" s="58">
        <v>0.77420874232260206</v>
      </c>
      <c r="E283" s="55">
        <v>0</v>
      </c>
      <c r="F283" s="56">
        <v>0</v>
      </c>
    </row>
    <row r="284" spans="1:6" x14ac:dyDescent="0.25">
      <c r="A284" s="54" t="s">
        <v>598</v>
      </c>
      <c r="B284" s="49" t="s">
        <v>599</v>
      </c>
      <c r="C284" s="39">
        <v>1.2270729232715551E-2</v>
      </c>
      <c r="D284" s="58">
        <v>1.2240407468131723E-2</v>
      </c>
      <c r="E284" s="55">
        <v>0</v>
      </c>
      <c r="F284" s="56">
        <v>0</v>
      </c>
    </row>
    <row r="285" spans="1:6" x14ac:dyDescent="0.25">
      <c r="A285" s="54" t="s">
        <v>600</v>
      </c>
      <c r="B285" s="49" t="s">
        <v>601</v>
      </c>
      <c r="C285" s="39">
        <v>1.6376227314697959E-2</v>
      </c>
      <c r="D285" s="58">
        <v>1.638267969644194E-2</v>
      </c>
      <c r="E285" s="55">
        <v>0</v>
      </c>
      <c r="F285" s="56">
        <v>0</v>
      </c>
    </row>
    <row r="286" spans="1:6" x14ac:dyDescent="0.25">
      <c r="A286" s="54" t="s">
        <v>602</v>
      </c>
      <c r="B286" s="49" t="s">
        <v>603</v>
      </c>
      <c r="C286" s="39">
        <v>8.2132183098718878E-2</v>
      </c>
      <c r="D286" s="58">
        <v>8.2090613667390164E-2</v>
      </c>
      <c r="E286" s="55">
        <v>0</v>
      </c>
      <c r="F286" s="56">
        <v>0</v>
      </c>
    </row>
    <row r="287" spans="1:6" x14ac:dyDescent="0.25">
      <c r="A287" s="54" t="s">
        <v>604</v>
      </c>
      <c r="B287" s="49" t="s">
        <v>605</v>
      </c>
      <c r="C287" s="39">
        <v>0.2395256203512218</v>
      </c>
      <c r="D287" s="50">
        <v>0.23901940061689955</v>
      </c>
      <c r="E287" s="55">
        <v>0</v>
      </c>
      <c r="F287" s="56">
        <v>0</v>
      </c>
    </row>
    <row r="288" spans="1:6" x14ac:dyDescent="0.25">
      <c r="A288" s="54" t="s">
        <v>606</v>
      </c>
      <c r="B288" s="49" t="s">
        <v>607</v>
      </c>
      <c r="C288" s="39">
        <v>0.19249110476448092</v>
      </c>
      <c r="D288" s="58">
        <v>0.19226745885382771</v>
      </c>
      <c r="E288" s="55">
        <v>0</v>
      </c>
      <c r="F288" s="56">
        <v>0</v>
      </c>
    </row>
    <row r="289" spans="1:6" x14ac:dyDescent="0.25">
      <c r="A289" s="54" t="s">
        <v>608</v>
      </c>
      <c r="B289" s="49" t="s">
        <v>609</v>
      </c>
      <c r="C289" s="39">
        <v>0.3089947500675258</v>
      </c>
      <c r="D289" s="50">
        <v>0.30943701988500716</v>
      </c>
      <c r="E289" s="55">
        <v>0</v>
      </c>
      <c r="F289" s="56">
        <v>0</v>
      </c>
    </row>
    <row r="290" spans="1:6" x14ac:dyDescent="0.25">
      <c r="A290" s="54" t="s">
        <v>610</v>
      </c>
      <c r="B290" s="49" t="s">
        <v>611</v>
      </c>
      <c r="C290" s="39">
        <v>0.16817410551585607</v>
      </c>
      <c r="D290" s="50">
        <v>0.16878627767772819</v>
      </c>
      <c r="E290" s="55">
        <v>0</v>
      </c>
      <c r="F290" s="56">
        <v>0</v>
      </c>
    </row>
    <row r="291" spans="1:6" x14ac:dyDescent="0.25">
      <c r="A291" s="54" t="s">
        <v>612</v>
      </c>
      <c r="B291" s="49" t="s">
        <v>613</v>
      </c>
      <c r="C291" s="39">
        <v>0.1446051793029588</v>
      </c>
      <c r="D291" s="50">
        <v>0.14444930387317714</v>
      </c>
      <c r="E291" s="55">
        <v>0</v>
      </c>
      <c r="F291" s="56">
        <v>0</v>
      </c>
    </row>
    <row r="292" spans="1:6" x14ac:dyDescent="0.25">
      <c r="A292" s="54" t="s">
        <v>614</v>
      </c>
      <c r="B292" s="49" t="s">
        <v>615</v>
      </c>
      <c r="C292" s="39">
        <v>6.4749662888076459E-2</v>
      </c>
      <c r="D292" s="50">
        <v>6.4576218370492697E-2</v>
      </c>
      <c r="E292" s="55">
        <v>0</v>
      </c>
      <c r="F292" s="56">
        <v>0</v>
      </c>
    </row>
    <row r="293" spans="1:6" x14ac:dyDescent="0.25">
      <c r="A293" s="54" t="s">
        <v>616</v>
      </c>
      <c r="B293" s="49" t="s">
        <v>617</v>
      </c>
      <c r="C293" s="39">
        <v>0.13474641357242667</v>
      </c>
      <c r="D293" s="50">
        <v>0.13510431536469381</v>
      </c>
      <c r="E293" s="55">
        <v>0</v>
      </c>
      <c r="F293" s="56">
        <v>0</v>
      </c>
    </row>
    <row r="294" spans="1:6" x14ac:dyDescent="0.25">
      <c r="A294" s="54" t="s">
        <v>618</v>
      </c>
      <c r="B294" s="49" t="s">
        <v>619</v>
      </c>
      <c r="C294" s="39">
        <v>0.27000643566249682</v>
      </c>
      <c r="D294" s="50">
        <v>0.26923777231398671</v>
      </c>
      <c r="E294" s="55">
        <v>0</v>
      </c>
      <c r="F294" s="56">
        <v>0</v>
      </c>
    </row>
    <row r="295" spans="1:6" x14ac:dyDescent="0.25">
      <c r="A295" s="54" t="s">
        <v>620</v>
      </c>
      <c r="B295" s="49" t="s">
        <v>621</v>
      </c>
      <c r="C295" s="39">
        <v>8.7310654954883771E-2</v>
      </c>
      <c r="D295" s="50">
        <v>8.767199638900966E-2</v>
      </c>
      <c r="E295" s="55">
        <v>0</v>
      </c>
      <c r="F295" s="56">
        <v>0</v>
      </c>
    </row>
    <row r="296" spans="1:6" x14ac:dyDescent="0.25">
      <c r="A296" s="54" t="s">
        <v>622</v>
      </c>
      <c r="B296" s="49" t="s">
        <v>623</v>
      </c>
      <c r="C296" s="39">
        <v>0.10562003626505889</v>
      </c>
      <c r="D296" s="50">
        <v>0.10546327451254324</v>
      </c>
      <c r="E296" s="55">
        <v>0</v>
      </c>
      <c r="F296" s="56">
        <v>0</v>
      </c>
    </row>
    <row r="297" spans="1:6" x14ac:dyDescent="0.25">
      <c r="A297" s="54" t="s">
        <v>624</v>
      </c>
      <c r="B297" s="49" t="s">
        <v>625</v>
      </c>
      <c r="C297" s="39">
        <v>7.7302131207167835E-2</v>
      </c>
      <c r="D297" s="50">
        <v>7.7232034050604012E-2</v>
      </c>
      <c r="E297" s="55">
        <v>0</v>
      </c>
      <c r="F297" s="56">
        <v>0</v>
      </c>
    </row>
    <row r="298" spans="1:6" x14ac:dyDescent="0.25">
      <c r="A298" s="54" t="s">
        <v>626</v>
      </c>
      <c r="B298" s="49" t="s">
        <v>627</v>
      </c>
      <c r="C298" s="39">
        <v>0.31880105718789986</v>
      </c>
      <c r="D298" s="50">
        <v>0.31878339478983575</v>
      </c>
      <c r="E298" s="55">
        <v>0</v>
      </c>
      <c r="F298" s="56">
        <v>0</v>
      </c>
    </row>
    <row r="299" spans="1:6" x14ac:dyDescent="0.25">
      <c r="A299" s="54" t="s">
        <v>628</v>
      </c>
      <c r="B299" s="49" t="s">
        <v>629</v>
      </c>
      <c r="C299" s="39">
        <v>1.8579869006951719E-2</v>
      </c>
      <c r="D299" s="50">
        <v>1.851110174648939E-2</v>
      </c>
      <c r="E299" s="55">
        <v>0</v>
      </c>
      <c r="F299" s="56">
        <v>0</v>
      </c>
    </row>
    <row r="300" spans="1:6" x14ac:dyDescent="0.25">
      <c r="A300" s="54" t="s">
        <v>630</v>
      </c>
      <c r="B300" s="49" t="s">
        <v>631</v>
      </c>
      <c r="C300" s="39">
        <v>4.5460763754840899E-2</v>
      </c>
      <c r="D300" s="50">
        <v>4.552494622026193E-2</v>
      </c>
      <c r="E300" s="55">
        <v>0</v>
      </c>
      <c r="F300" s="56">
        <v>0</v>
      </c>
    </row>
    <row r="301" spans="1:6" x14ac:dyDescent="0.25">
      <c r="A301" s="54" t="s">
        <v>632</v>
      </c>
      <c r="B301" s="49" t="s">
        <v>633</v>
      </c>
      <c r="C301" s="39">
        <v>0.12162259599450467</v>
      </c>
      <c r="D301" s="50">
        <v>0.12124558518138022</v>
      </c>
      <c r="E301" s="55">
        <v>0</v>
      </c>
      <c r="F301" s="56">
        <v>0</v>
      </c>
    </row>
    <row r="302" spans="1:6" x14ac:dyDescent="0.25">
      <c r="A302" s="54" t="s">
        <v>634</v>
      </c>
      <c r="B302" s="49" t="s">
        <v>635</v>
      </c>
      <c r="C302" s="39">
        <v>5.8601358692182248E-2</v>
      </c>
      <c r="D302" s="50">
        <v>5.8576577229058478E-2</v>
      </c>
      <c r="E302" s="55">
        <v>0</v>
      </c>
      <c r="F302" s="56">
        <v>0</v>
      </c>
    </row>
    <row r="303" spans="1:6" x14ac:dyDescent="0.25">
      <c r="A303" s="54" t="s">
        <v>636</v>
      </c>
      <c r="B303" s="49" t="s">
        <v>637</v>
      </c>
      <c r="C303" s="39">
        <v>0.11242483748715387</v>
      </c>
      <c r="D303" s="50">
        <v>0.11332203577494915</v>
      </c>
      <c r="E303" s="55">
        <v>0</v>
      </c>
      <c r="F303" s="56">
        <v>0</v>
      </c>
    </row>
    <row r="304" spans="1:6" x14ac:dyDescent="0.25">
      <c r="A304" s="54" t="s">
        <v>638</v>
      </c>
      <c r="B304" s="49" t="s">
        <v>639</v>
      </c>
      <c r="C304" s="39">
        <v>5.4892943408376291E-2</v>
      </c>
      <c r="D304" s="50">
        <v>5.5139962460852718E-2</v>
      </c>
      <c r="E304" s="55">
        <v>0</v>
      </c>
      <c r="F304" s="56">
        <v>0</v>
      </c>
    </row>
    <row r="305" spans="1:6" x14ac:dyDescent="0.25">
      <c r="A305" s="54" t="s">
        <v>640</v>
      </c>
      <c r="B305" s="49" t="s">
        <v>641</v>
      </c>
      <c r="C305" s="39">
        <v>6.0809024730693093E-2</v>
      </c>
      <c r="D305" s="50">
        <v>6.131235482112949E-2</v>
      </c>
      <c r="E305" s="55">
        <v>0</v>
      </c>
      <c r="F305" s="56">
        <v>0</v>
      </c>
    </row>
    <row r="306" spans="1:6" x14ac:dyDescent="0.25">
      <c r="A306" s="54" t="s">
        <v>642</v>
      </c>
      <c r="B306" s="49" t="s">
        <v>643</v>
      </c>
      <c r="C306" s="39">
        <v>5.286091539911892E-2</v>
      </c>
      <c r="D306" s="50">
        <v>5.3084458291617669E-2</v>
      </c>
      <c r="E306" s="55">
        <v>0</v>
      </c>
      <c r="F306" s="56">
        <v>0</v>
      </c>
    </row>
    <row r="307" spans="1:6" x14ac:dyDescent="0.25">
      <c r="A307" s="54" t="s">
        <v>644</v>
      </c>
      <c r="B307" s="57" t="s">
        <v>645</v>
      </c>
      <c r="C307" s="39">
        <v>6.4258788005497086E-2</v>
      </c>
      <c r="D307" s="50">
        <v>6.4505522348727862E-2</v>
      </c>
      <c r="E307" s="55">
        <v>0</v>
      </c>
      <c r="F307" s="56">
        <v>0</v>
      </c>
    </row>
    <row r="308" spans="1:6" x14ac:dyDescent="0.25">
      <c r="A308" s="54" t="s">
        <v>646</v>
      </c>
      <c r="B308" s="49" t="s">
        <v>647</v>
      </c>
      <c r="C308" s="39">
        <v>9.0228757643463463E-3</v>
      </c>
      <c r="D308" s="50">
        <v>8.9963427743677098E-3</v>
      </c>
      <c r="E308" s="55">
        <v>0</v>
      </c>
      <c r="F308" s="56">
        <v>0</v>
      </c>
    </row>
    <row r="309" spans="1:6" x14ac:dyDescent="0.25">
      <c r="A309" s="54" t="s">
        <v>648</v>
      </c>
      <c r="B309" s="49" t="s">
        <v>649</v>
      </c>
      <c r="C309" s="39">
        <v>6.9557176549104052E-2</v>
      </c>
      <c r="D309" s="50">
        <v>7.0643791022658553E-2</v>
      </c>
      <c r="E309" s="55">
        <v>0</v>
      </c>
      <c r="F309" s="56">
        <v>0</v>
      </c>
    </row>
    <row r="310" spans="1:6" x14ac:dyDescent="0.25">
      <c r="A310" s="54" t="s">
        <v>650</v>
      </c>
      <c r="B310" s="49" t="s">
        <v>651</v>
      </c>
      <c r="C310" s="39">
        <v>8.5184064393476283E-2</v>
      </c>
      <c r="D310" s="50">
        <v>8.5986850945257542E-2</v>
      </c>
      <c r="E310" s="55">
        <v>0</v>
      </c>
      <c r="F310" s="56">
        <v>0</v>
      </c>
    </row>
    <row r="311" spans="1:6" x14ac:dyDescent="0.25">
      <c r="A311" s="54" t="s">
        <v>652</v>
      </c>
      <c r="B311" s="49" t="s">
        <v>653</v>
      </c>
      <c r="C311" s="39">
        <v>0.1326424404788466</v>
      </c>
      <c r="D311" s="50">
        <v>0.13264368939968618</v>
      </c>
      <c r="E311" s="55">
        <v>0</v>
      </c>
      <c r="F311" s="56">
        <v>0</v>
      </c>
    </row>
    <row r="312" spans="1:6" x14ac:dyDescent="0.25">
      <c r="A312" s="54" t="s">
        <v>654</v>
      </c>
      <c r="B312" s="49" t="s">
        <v>655</v>
      </c>
      <c r="C312" s="39">
        <v>2.551112725797882E-2</v>
      </c>
      <c r="D312" s="50">
        <v>2.5436529433008039E-2</v>
      </c>
      <c r="E312" s="55">
        <v>0</v>
      </c>
      <c r="F312" s="56">
        <v>0</v>
      </c>
    </row>
    <row r="313" spans="1:6" x14ac:dyDescent="0.25">
      <c r="A313" s="54" t="s">
        <v>656</v>
      </c>
      <c r="B313" s="49" t="s">
        <v>657</v>
      </c>
      <c r="C313" s="39">
        <v>8.9014240501291572E-2</v>
      </c>
      <c r="D313" s="50">
        <v>8.9013342861614775E-2</v>
      </c>
      <c r="E313" s="55">
        <v>0</v>
      </c>
      <c r="F313" s="56">
        <v>0</v>
      </c>
    </row>
    <row r="314" spans="1:6" x14ac:dyDescent="0.25">
      <c r="A314" s="54" t="s">
        <v>658</v>
      </c>
      <c r="B314" s="57" t="s">
        <v>659</v>
      </c>
      <c r="C314" s="39">
        <v>5.7820546393989841E-2</v>
      </c>
      <c r="D314" s="50">
        <v>5.8052121719251469E-2</v>
      </c>
      <c r="E314" s="55">
        <v>0</v>
      </c>
      <c r="F314" s="56">
        <v>0</v>
      </c>
    </row>
    <row r="315" spans="1:6" x14ac:dyDescent="0.25">
      <c r="A315" s="54" t="s">
        <v>660</v>
      </c>
      <c r="B315" s="49" t="s">
        <v>661</v>
      </c>
      <c r="C315" s="39">
        <v>6.5081844082213305E-2</v>
      </c>
      <c r="D315" s="50">
        <v>6.5780446309925328E-2</v>
      </c>
      <c r="E315" s="55">
        <v>0</v>
      </c>
      <c r="F315" s="56">
        <v>0</v>
      </c>
    </row>
    <row r="316" spans="1:6" x14ac:dyDescent="0.25">
      <c r="A316" s="54" t="s">
        <v>662</v>
      </c>
      <c r="B316" s="49" t="s">
        <v>663</v>
      </c>
      <c r="C316" s="39">
        <v>6.2351401202639836E-2</v>
      </c>
      <c r="D316" s="50">
        <v>6.2244496496741283E-2</v>
      </c>
      <c r="E316" s="55">
        <v>0</v>
      </c>
      <c r="F316" s="56">
        <v>0</v>
      </c>
    </row>
    <row r="317" spans="1:6" x14ac:dyDescent="0.25">
      <c r="A317" s="54" t="s">
        <v>662</v>
      </c>
      <c r="B317" s="57" t="s">
        <v>664</v>
      </c>
      <c r="C317" s="39">
        <v>9.8586221551651879E-2</v>
      </c>
      <c r="D317" s="50">
        <v>9.8417190370036947E-2</v>
      </c>
      <c r="E317" s="55">
        <v>1</v>
      </c>
      <c r="F317" s="56">
        <v>0</v>
      </c>
    </row>
    <row r="318" spans="1:6" x14ac:dyDescent="0.25">
      <c r="A318" s="54" t="s">
        <v>665</v>
      </c>
      <c r="B318" s="57" t="s">
        <v>666</v>
      </c>
      <c r="C318" s="39">
        <v>4.3619251715921153E-2</v>
      </c>
      <c r="D318" s="50">
        <v>4.3995731877236446E-2</v>
      </c>
      <c r="E318" s="55">
        <v>0</v>
      </c>
      <c r="F318" s="56">
        <v>0</v>
      </c>
    </row>
    <row r="319" spans="1:6" x14ac:dyDescent="0.25">
      <c r="A319" s="54" t="s">
        <v>667</v>
      </c>
      <c r="B319" s="49" t="s">
        <v>668</v>
      </c>
      <c r="C319" s="39">
        <v>4.214411916340452E-2</v>
      </c>
      <c r="D319" s="50">
        <v>4.2682013229441679E-2</v>
      </c>
      <c r="E319" s="55">
        <v>0</v>
      </c>
      <c r="F319" s="56">
        <v>0</v>
      </c>
    </row>
    <row r="320" spans="1:6" x14ac:dyDescent="0.25">
      <c r="A320" s="54" t="s">
        <v>669</v>
      </c>
      <c r="B320" s="49" t="s">
        <v>670</v>
      </c>
      <c r="C320" s="39">
        <v>4.2896191637167999E-2</v>
      </c>
      <c r="D320" s="50">
        <v>4.2804486524327154E-2</v>
      </c>
      <c r="E320" s="55">
        <v>0</v>
      </c>
      <c r="F320" s="56">
        <v>0</v>
      </c>
    </row>
    <row r="321" spans="1:6" x14ac:dyDescent="0.25">
      <c r="A321" s="54" t="s">
        <v>671</v>
      </c>
      <c r="B321" s="57" t="s">
        <v>672</v>
      </c>
      <c r="C321" s="39">
        <v>9.7134771089532251E-2</v>
      </c>
      <c r="D321" s="50">
        <v>9.8305758738203311E-2</v>
      </c>
      <c r="E321" s="55">
        <v>0</v>
      </c>
      <c r="F321" s="56">
        <v>0</v>
      </c>
    </row>
    <row r="322" spans="1:6" x14ac:dyDescent="0.25">
      <c r="A322" s="54" t="s">
        <v>673</v>
      </c>
      <c r="B322" s="49" t="s">
        <v>674</v>
      </c>
      <c r="C322" s="39">
        <v>6.5956981081185473E-2</v>
      </c>
      <c r="D322" s="50">
        <v>6.6534981808803906E-2</v>
      </c>
      <c r="E322" s="55">
        <v>0</v>
      </c>
      <c r="F322" s="56">
        <v>0</v>
      </c>
    </row>
    <row r="323" spans="1:6" x14ac:dyDescent="0.25">
      <c r="A323" s="54" t="s">
        <v>675</v>
      </c>
      <c r="B323" s="49" t="s">
        <v>676</v>
      </c>
      <c r="C323" s="39">
        <v>0.11139380644719461</v>
      </c>
      <c r="D323" s="50">
        <v>0.1117708315382004</v>
      </c>
      <c r="E323" s="55">
        <v>0</v>
      </c>
      <c r="F323" s="56">
        <v>0</v>
      </c>
    </row>
    <row r="324" spans="1:6" x14ac:dyDescent="0.25">
      <c r="A324" s="54" t="s">
        <v>677</v>
      </c>
      <c r="B324" s="49" t="s">
        <v>678</v>
      </c>
      <c r="C324" s="39">
        <v>7.5251878240841535E-2</v>
      </c>
      <c r="D324" s="50">
        <v>7.6074056464657092E-2</v>
      </c>
      <c r="E324" s="55">
        <v>0</v>
      </c>
      <c r="F324" s="56">
        <v>0</v>
      </c>
    </row>
    <row r="325" spans="1:6" x14ac:dyDescent="0.25">
      <c r="A325" s="54" t="s">
        <v>679</v>
      </c>
      <c r="B325" s="57" t="s">
        <v>680</v>
      </c>
      <c r="C325" s="39">
        <v>5.9482097507400772E-2</v>
      </c>
      <c r="D325" s="50">
        <v>6.0480695673501117E-2</v>
      </c>
      <c r="E325" s="55">
        <v>0</v>
      </c>
      <c r="F325" s="56">
        <v>0</v>
      </c>
    </row>
    <row r="326" spans="1:6" x14ac:dyDescent="0.25">
      <c r="A326" s="54" t="s">
        <v>681</v>
      </c>
      <c r="B326" s="49" t="s">
        <v>682</v>
      </c>
      <c r="C326" s="39">
        <v>4.9211201957828424E-2</v>
      </c>
      <c r="D326" s="50">
        <v>4.9237207278730107E-2</v>
      </c>
      <c r="E326" s="55">
        <v>0</v>
      </c>
      <c r="F326" s="56">
        <v>0</v>
      </c>
    </row>
    <row r="327" spans="1:6" x14ac:dyDescent="0.25">
      <c r="A327" s="54"/>
      <c r="B327" s="49"/>
      <c r="C327" s="39"/>
      <c r="D327" s="50"/>
      <c r="E327" s="55"/>
      <c r="F327" s="56"/>
    </row>
    <row r="328" spans="1:6" x14ac:dyDescent="0.25">
      <c r="A328" s="54"/>
      <c r="B328" s="49"/>
      <c r="C328" s="39"/>
      <c r="D328" s="50"/>
      <c r="E328" s="55"/>
      <c r="F328" s="56"/>
    </row>
    <row r="329" spans="1:6" x14ac:dyDescent="0.25">
      <c r="A329" s="54"/>
      <c r="B329" s="49"/>
      <c r="C329" s="39"/>
      <c r="D329" s="50"/>
      <c r="E329" s="55"/>
      <c r="F329" s="56"/>
    </row>
    <row r="330" spans="1:6" x14ac:dyDescent="0.25">
      <c r="A330" s="54"/>
      <c r="B330" s="49"/>
      <c r="C330" s="39"/>
      <c r="D330" s="50"/>
      <c r="E330" s="55"/>
      <c r="F330" s="56"/>
    </row>
    <row r="331" spans="1:6" ht="15.75" customHeight="1" x14ac:dyDescent="0.25">
      <c r="A331" s="54"/>
      <c r="B331" s="49"/>
      <c r="C331" s="39"/>
      <c r="D331" s="50"/>
      <c r="E331" s="55"/>
      <c r="F331" s="56"/>
    </row>
    <row r="332" spans="1:6" x14ac:dyDescent="0.25">
      <c r="A332" s="54"/>
      <c r="B332" s="49"/>
      <c r="C332" s="39"/>
      <c r="D332" s="50"/>
      <c r="E332" s="55"/>
      <c r="F332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30 E332:F333">
    <cfRule type="cellIs" dxfId="17" priority="9" stopIfTrue="1" operator="equal">
      <formula>1</formula>
    </cfRule>
  </conditionalFormatting>
  <conditionalFormatting sqref="E331:F331">
    <cfRule type="cellIs" dxfId="16" priority="8" stopIfTrue="1" operator="equal">
      <formula>1</formula>
    </cfRule>
  </conditionalFormatting>
  <conditionalFormatting sqref="E1:F2">
    <cfRule type="cellIs" dxfId="15" priority="11" stopIfTrue="1" operator="equal">
      <formula>1</formula>
    </cfRule>
  </conditionalFormatting>
  <conditionalFormatting sqref="E3:F4">
    <cfRule type="cellIs" dxfId="14" priority="10" stopIfTrue="1" operator="equal">
      <formula>1</formula>
    </cfRule>
  </conditionalFormatting>
  <conditionalFormatting sqref="D334">
    <cfRule type="cellIs" dxfId="13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07"/>
      <c r="B1" s="107"/>
      <c r="C1" s="107"/>
      <c r="D1" s="107"/>
    </row>
    <row r="2" spans="1:4" ht="50.1" customHeight="1" thickBot="1" x14ac:dyDescent="0.3">
      <c r="A2" s="98" t="str">
        <f>"MARGIN INTERVALS EFFECTIVE ON "&amp;'OPTIONS - MARGIN INTERVALS'!A1</f>
        <v>MARGIN INTERVALS EFFECTIVE ON AUGUST 30, 2022</v>
      </c>
      <c r="B2" s="99"/>
      <c r="C2" s="99"/>
      <c r="D2" s="99"/>
    </row>
    <row r="3" spans="1:4" ht="15" customHeight="1" x14ac:dyDescent="0.25">
      <c r="A3" s="108" t="s">
        <v>17</v>
      </c>
      <c r="B3" s="108" t="s">
        <v>12</v>
      </c>
      <c r="C3" s="108" t="s">
        <v>13</v>
      </c>
      <c r="D3" s="108" t="s">
        <v>14</v>
      </c>
    </row>
    <row r="4" spans="1:4" ht="15.75" thickBot="1" x14ac:dyDescent="0.3">
      <c r="A4" s="109"/>
      <c r="B4" s="109"/>
      <c r="C4" s="109"/>
      <c r="D4" s="109"/>
    </row>
    <row r="5" spans="1:4" x14ac:dyDescent="0.25">
      <c r="A5" s="48" t="s">
        <v>683</v>
      </c>
      <c r="B5" s="49" t="s">
        <v>684</v>
      </c>
      <c r="C5" s="39">
        <v>3.4807340205552889E-3</v>
      </c>
      <c r="D5" s="50">
        <v>3.4662631668321764E-3</v>
      </c>
    </row>
    <row r="6" spans="1:4" x14ac:dyDescent="0.25">
      <c r="A6" s="48" t="s">
        <v>685</v>
      </c>
      <c r="B6" s="49" t="s">
        <v>684</v>
      </c>
      <c r="C6" s="39">
        <v>4.5780700896302729E-3</v>
      </c>
      <c r="D6" s="50">
        <v>4.5641315498005861E-3</v>
      </c>
    </row>
    <row r="7" spans="1:4" x14ac:dyDescent="0.25">
      <c r="A7" s="48" t="s">
        <v>686</v>
      </c>
      <c r="B7" s="49" t="s">
        <v>684</v>
      </c>
      <c r="C7" s="39">
        <v>4.6853882594378761E-3</v>
      </c>
      <c r="D7" s="50">
        <v>4.6725093037246167E-3</v>
      </c>
    </row>
    <row r="8" spans="1:4" x14ac:dyDescent="0.25">
      <c r="A8" s="48" t="s">
        <v>687</v>
      </c>
      <c r="B8" s="49" t="s">
        <v>684</v>
      </c>
      <c r="C8" s="39">
        <v>4.3253690729157558E-3</v>
      </c>
      <c r="D8" s="50">
        <v>4.3131349986059147E-3</v>
      </c>
    </row>
    <row r="9" spans="1:4" x14ac:dyDescent="0.25">
      <c r="A9" s="48" t="s">
        <v>688</v>
      </c>
      <c r="B9" s="49" t="s">
        <v>689</v>
      </c>
      <c r="C9" s="39">
        <v>2.3100900982478557E-2</v>
      </c>
      <c r="D9" s="50">
        <v>2.3028168816383747E-2</v>
      </c>
    </row>
    <row r="10" spans="1:4" x14ac:dyDescent="0.25">
      <c r="A10" s="48" t="s">
        <v>690</v>
      </c>
      <c r="B10" s="49" t="s">
        <v>691</v>
      </c>
      <c r="C10" s="39">
        <v>1.5537190081089489E-2</v>
      </c>
      <c r="D10" s="50">
        <v>1.5506504110156645E-2</v>
      </c>
    </row>
    <row r="11" spans="1:4" x14ac:dyDescent="0.25">
      <c r="A11" s="48" t="s">
        <v>692</v>
      </c>
      <c r="B11" s="49" t="s">
        <v>693</v>
      </c>
      <c r="C11" s="39">
        <v>6.8339101014592042E-3</v>
      </c>
      <c r="D11" s="50">
        <v>6.8263108589865914E-3</v>
      </c>
    </row>
    <row r="12" spans="1:4" x14ac:dyDescent="0.25">
      <c r="A12" s="48" t="s">
        <v>694</v>
      </c>
      <c r="B12" s="49" t="s">
        <v>695</v>
      </c>
      <c r="C12" s="39">
        <v>2.1404873462793858E-3</v>
      </c>
      <c r="D12" s="50">
        <v>2.1297580188336762E-3</v>
      </c>
    </row>
    <row r="13" spans="1:4" x14ac:dyDescent="0.25">
      <c r="A13" s="48" t="s">
        <v>696</v>
      </c>
      <c r="B13" s="49" t="s">
        <v>695</v>
      </c>
      <c r="C13" s="39">
        <v>4.2247761626848738E-3</v>
      </c>
      <c r="D13" s="50">
        <v>4.2071031327267803E-3</v>
      </c>
    </row>
    <row r="14" spans="1:4" x14ac:dyDescent="0.25">
      <c r="A14" s="63" t="s">
        <v>697</v>
      </c>
      <c r="B14" s="49" t="s">
        <v>695</v>
      </c>
      <c r="C14" s="39">
        <v>4.6164978022002756E-3</v>
      </c>
      <c r="D14" s="50">
        <v>4.6061168601800066E-3</v>
      </c>
    </row>
    <row r="15" spans="1:4" x14ac:dyDescent="0.25">
      <c r="A15" s="48" t="s">
        <v>698</v>
      </c>
      <c r="B15" s="49" t="s">
        <v>695</v>
      </c>
      <c r="C15" s="39">
        <v>4.5276168599419839E-3</v>
      </c>
      <c r="D15" s="50">
        <v>4.5093363944348321E-3</v>
      </c>
    </row>
    <row r="16" spans="1:4" x14ac:dyDescent="0.25">
      <c r="A16" s="48" t="s">
        <v>699</v>
      </c>
      <c r="B16" s="49" t="s">
        <v>700</v>
      </c>
      <c r="C16" s="39">
        <v>4.969355186447888E-2</v>
      </c>
      <c r="D16" s="50">
        <v>4.9571464204630697E-2</v>
      </c>
    </row>
    <row r="17" spans="1:4" x14ac:dyDescent="0.25">
      <c r="A17" s="63" t="s">
        <v>701</v>
      </c>
      <c r="B17" s="49" t="s">
        <v>702</v>
      </c>
      <c r="C17" s="39">
        <v>5.7826030469329423E-2</v>
      </c>
      <c r="D17" s="50">
        <v>5.8064888360151543E-2</v>
      </c>
    </row>
    <row r="18" spans="1:4" x14ac:dyDescent="0.25">
      <c r="A18" s="63" t="s">
        <v>703</v>
      </c>
      <c r="B18" s="49" t="s">
        <v>704</v>
      </c>
      <c r="C18" s="39">
        <v>5.6495786329647767E-2</v>
      </c>
      <c r="D18" s="50">
        <v>5.6696356347843313E-2</v>
      </c>
    </row>
    <row r="19" spans="1:4" x14ac:dyDescent="0.25">
      <c r="A19" s="63" t="s">
        <v>705</v>
      </c>
      <c r="B19" s="49" t="s">
        <v>706</v>
      </c>
      <c r="C19" s="39">
        <v>2.9248419947498251E-2</v>
      </c>
      <c r="D19" s="50">
        <v>2.8954458517415054E-2</v>
      </c>
    </row>
    <row r="20" spans="1:4" x14ac:dyDescent="0.25">
      <c r="A20" s="63" t="s">
        <v>707</v>
      </c>
      <c r="B20" s="49" t="s">
        <v>706</v>
      </c>
      <c r="C20" s="39">
        <v>3.5210868363337644E-2</v>
      </c>
      <c r="D20" s="50">
        <v>3.5206213434597601E-2</v>
      </c>
    </row>
    <row r="21" spans="1:4" x14ac:dyDescent="0.25">
      <c r="A21" s="63" t="s">
        <v>708</v>
      </c>
      <c r="B21" s="53" t="s">
        <v>706</v>
      </c>
      <c r="C21" s="39">
        <v>4.6440586897547355E-2</v>
      </c>
      <c r="D21" s="50">
        <v>4.6422482740880421E-2</v>
      </c>
    </row>
    <row r="22" spans="1:4" x14ac:dyDescent="0.25">
      <c r="A22" s="63" t="s">
        <v>709</v>
      </c>
      <c r="B22" s="53" t="s">
        <v>710</v>
      </c>
      <c r="C22" s="39">
        <v>5.5410591850183114E-2</v>
      </c>
      <c r="D22" s="50">
        <v>5.5627162564462179E-2</v>
      </c>
    </row>
    <row r="23" spans="1:4" x14ac:dyDescent="0.25">
      <c r="A23" s="63" t="s">
        <v>711</v>
      </c>
      <c r="B23" s="53" t="s">
        <v>712</v>
      </c>
      <c r="C23" s="39">
        <v>0.12097004997584007</v>
      </c>
      <c r="D23" s="50">
        <v>0.1218804531969428</v>
      </c>
    </row>
    <row r="24" spans="1:4" x14ac:dyDescent="0.25">
      <c r="A24" s="63" t="s">
        <v>713</v>
      </c>
      <c r="B24" s="53" t="s">
        <v>714</v>
      </c>
      <c r="C24" s="39">
        <v>6.1067808916337424E-2</v>
      </c>
      <c r="D24" s="50">
        <v>6.1074143181764767E-2</v>
      </c>
    </row>
    <row r="25" spans="1:4" x14ac:dyDescent="0.25">
      <c r="A25" s="63" t="s">
        <v>715</v>
      </c>
      <c r="B25" s="53" t="s">
        <v>716</v>
      </c>
      <c r="C25" s="39">
        <v>9.3352538993024189E-2</v>
      </c>
      <c r="D25" s="50">
        <v>9.3141339213298424E-2</v>
      </c>
    </row>
    <row r="26" spans="1:4" x14ac:dyDescent="0.25">
      <c r="A26" s="63" t="s">
        <v>717</v>
      </c>
      <c r="B26" s="53" t="s">
        <v>718</v>
      </c>
      <c r="C26" s="39">
        <v>5.7469732085634891E-2</v>
      </c>
      <c r="D26" s="50">
        <v>5.7693829000212457E-2</v>
      </c>
    </row>
    <row r="27" spans="1:4" x14ac:dyDescent="0.25">
      <c r="A27" s="63" t="s">
        <v>719</v>
      </c>
      <c r="B27" s="53" t="s">
        <v>720</v>
      </c>
      <c r="C27" s="39">
        <v>6.0875821425976584E-2</v>
      </c>
      <c r="D27" s="50">
        <v>6.0885084459947086E-2</v>
      </c>
    </row>
    <row r="28" spans="1:4" x14ac:dyDescent="0.25">
      <c r="A28" s="63" t="s">
        <v>721</v>
      </c>
      <c r="B28" s="53" t="s">
        <v>722</v>
      </c>
      <c r="C28" s="39">
        <v>9.5516365593031644E-2</v>
      </c>
      <c r="D28" s="50">
        <v>9.6538925236625939E-2</v>
      </c>
    </row>
    <row r="29" spans="1:4" x14ac:dyDescent="0.25">
      <c r="A29" s="63" t="s">
        <v>723</v>
      </c>
      <c r="B29" s="53" t="s">
        <v>724</v>
      </c>
      <c r="C29" s="39">
        <v>6.3519889072553098E-2</v>
      </c>
      <c r="D29" s="50">
        <v>6.3382512343687303E-2</v>
      </c>
    </row>
    <row r="30" spans="1:4" x14ac:dyDescent="0.25">
      <c r="A30" s="63" t="s">
        <v>725</v>
      </c>
      <c r="B30" s="53" t="s">
        <v>726</v>
      </c>
      <c r="C30" s="39">
        <v>5.7469732085634891E-2</v>
      </c>
      <c r="D30" s="50">
        <v>5.7693829000212457E-2</v>
      </c>
    </row>
    <row r="31" spans="1:4" x14ac:dyDescent="0.25">
      <c r="A31" s="63" t="s">
        <v>727</v>
      </c>
      <c r="B31" s="53" t="s">
        <v>728</v>
      </c>
      <c r="C31" s="39">
        <v>6.6533100207537971E-2</v>
      </c>
      <c r="D31" s="50">
        <v>6.6969367736762042E-2</v>
      </c>
    </row>
    <row r="32" spans="1:4" x14ac:dyDescent="0.25">
      <c r="A32" s="63" t="s">
        <v>729</v>
      </c>
      <c r="B32" s="53" t="s">
        <v>730</v>
      </c>
      <c r="C32" s="39">
        <v>5.0108514361603899E-2</v>
      </c>
      <c r="D32" s="50">
        <v>4.9965552665326769E-2</v>
      </c>
    </row>
    <row r="33" spans="1:4" x14ac:dyDescent="0.25">
      <c r="A33" s="63" t="s">
        <v>731</v>
      </c>
      <c r="B33" s="53" t="s">
        <v>732</v>
      </c>
      <c r="C33" s="39">
        <v>4.6270195021930721E-2</v>
      </c>
      <c r="D33" s="50">
        <v>4.6294571536336926E-2</v>
      </c>
    </row>
    <row r="34" spans="1:4" x14ac:dyDescent="0.25">
      <c r="A34" s="63" t="s">
        <v>733</v>
      </c>
      <c r="B34" s="53" t="s">
        <v>734</v>
      </c>
      <c r="C34" s="39">
        <v>4.1355288432100026E-2</v>
      </c>
      <c r="D34" s="50">
        <v>4.1322975201288012E-2</v>
      </c>
    </row>
    <row r="35" spans="1:4" x14ac:dyDescent="0.25">
      <c r="A35" s="63" t="s">
        <v>735</v>
      </c>
      <c r="B35" s="53" t="s">
        <v>736</v>
      </c>
      <c r="C35" s="39">
        <v>6.7967677032654994E-2</v>
      </c>
      <c r="D35" s="50">
        <v>6.8086218909617607E-2</v>
      </c>
    </row>
    <row r="36" spans="1:4" x14ac:dyDescent="0.25">
      <c r="A36" s="63" t="s">
        <v>737</v>
      </c>
      <c r="B36" s="53" t="s">
        <v>738</v>
      </c>
      <c r="C36" s="39">
        <v>0.12489494829988049</v>
      </c>
      <c r="D36" s="50">
        <v>0.12450661990672213</v>
      </c>
    </row>
    <row r="37" spans="1:4" x14ac:dyDescent="0.25">
      <c r="A37" s="63"/>
      <c r="B37" s="53"/>
      <c r="C37" s="39"/>
      <c r="D37" s="50"/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"MARGIN INTERVALS EFFECTIVE ON "&amp;'OPTIONS - MARGIN INTERVALS'!A1</f>
        <v>MARGIN INTERVALS EFFECTIVE ON AUGUST 30, 2022</v>
      </c>
      <c r="B2" s="99"/>
      <c r="C2" s="99"/>
      <c r="D2" s="99"/>
    </row>
    <row r="3" spans="1:4" ht="15" customHeight="1" x14ac:dyDescent="0.25">
      <c r="A3" s="112" t="s">
        <v>17</v>
      </c>
      <c r="B3" s="114" t="s">
        <v>12</v>
      </c>
      <c r="C3" s="116" t="s">
        <v>13</v>
      </c>
      <c r="D3" s="118" t="s">
        <v>14</v>
      </c>
    </row>
    <row r="4" spans="1:4" ht="15.75" thickBot="1" x14ac:dyDescent="0.3">
      <c r="A4" s="113"/>
      <c r="B4" s="115"/>
      <c r="C4" s="117"/>
      <c r="D4" s="119"/>
    </row>
    <row r="5" spans="1:4" x14ac:dyDescent="0.25">
      <c r="A5" s="37" t="s">
        <v>739</v>
      </c>
      <c r="B5" s="38" t="s">
        <v>69</v>
      </c>
      <c r="C5" s="64">
        <v>0.1258109876976658</v>
      </c>
      <c r="D5" s="40">
        <v>0.12580941377089608</v>
      </c>
    </row>
    <row r="6" spans="1:4" x14ac:dyDescent="0.25">
      <c r="A6" s="48" t="s">
        <v>740</v>
      </c>
      <c r="B6" s="49" t="s">
        <v>53</v>
      </c>
      <c r="C6" s="39">
        <v>0.1499183453949845</v>
      </c>
      <c r="D6" s="45">
        <v>0.15036708157828482</v>
      </c>
    </row>
    <row r="7" spans="1:4" x14ac:dyDescent="0.25">
      <c r="A7" s="48" t="s">
        <v>741</v>
      </c>
      <c r="B7" s="49" t="s">
        <v>63</v>
      </c>
      <c r="C7" s="39">
        <v>6.9200642349417807E-2</v>
      </c>
      <c r="D7" s="50">
        <v>6.9309865952994668E-2</v>
      </c>
    </row>
    <row r="8" spans="1:4" x14ac:dyDescent="0.25">
      <c r="A8" s="48" t="s">
        <v>742</v>
      </c>
      <c r="B8" s="49" t="s">
        <v>71</v>
      </c>
      <c r="C8" s="39">
        <v>0.14353688723495886</v>
      </c>
      <c r="D8" s="50">
        <v>0.14300648522802956</v>
      </c>
    </row>
    <row r="9" spans="1:4" x14ac:dyDescent="0.25">
      <c r="A9" s="48" t="s">
        <v>743</v>
      </c>
      <c r="B9" s="49" t="s">
        <v>41</v>
      </c>
      <c r="C9" s="39">
        <v>0.12444420945086186</v>
      </c>
      <c r="D9" s="45">
        <v>0.12591094844809705</v>
      </c>
    </row>
    <row r="10" spans="1:4" x14ac:dyDescent="0.25">
      <c r="A10" s="48" t="s">
        <v>744</v>
      </c>
      <c r="B10" s="49" t="s">
        <v>91</v>
      </c>
      <c r="C10" s="39">
        <v>5.9917353791513847E-2</v>
      </c>
      <c r="D10" s="50">
        <v>5.9882573060800248E-2</v>
      </c>
    </row>
    <row r="11" spans="1:4" x14ac:dyDescent="0.25">
      <c r="A11" s="48" t="s">
        <v>745</v>
      </c>
      <c r="B11" s="49" t="s">
        <v>113</v>
      </c>
      <c r="C11" s="39">
        <v>7.3066937729209802E-2</v>
      </c>
      <c r="D11" s="45">
        <v>7.2964505945164099E-2</v>
      </c>
    </row>
    <row r="12" spans="1:4" x14ac:dyDescent="0.25">
      <c r="A12" s="48" t="s">
        <v>746</v>
      </c>
      <c r="B12" s="49" t="s">
        <v>161</v>
      </c>
      <c r="C12" s="39">
        <v>7.675629938591455E-2</v>
      </c>
      <c r="D12" s="50">
        <v>7.6622028472122572E-2</v>
      </c>
    </row>
    <row r="13" spans="1:4" x14ac:dyDescent="0.25">
      <c r="A13" s="48" t="s">
        <v>747</v>
      </c>
      <c r="B13" s="49" t="s">
        <v>169</v>
      </c>
      <c r="C13" s="39">
        <v>0.16772875435592977</v>
      </c>
      <c r="D13" s="45">
        <v>0.16707451014290212</v>
      </c>
    </row>
    <row r="14" spans="1:4" x14ac:dyDescent="0.25">
      <c r="A14" s="48" t="s">
        <v>748</v>
      </c>
      <c r="B14" s="49" t="s">
        <v>509</v>
      </c>
      <c r="C14" s="39">
        <v>0.11054080595328672</v>
      </c>
      <c r="D14" s="50">
        <v>0.1102936522927703</v>
      </c>
    </row>
    <row r="15" spans="1:4" x14ac:dyDescent="0.25">
      <c r="A15" s="48" t="s">
        <v>749</v>
      </c>
      <c r="B15" s="49" t="s">
        <v>165</v>
      </c>
      <c r="C15" s="39">
        <v>6.5358110072942274E-2</v>
      </c>
      <c r="D15" s="45">
        <v>6.5354815257469445E-2</v>
      </c>
    </row>
    <row r="16" spans="1:4" x14ac:dyDescent="0.25">
      <c r="A16" s="48" t="s">
        <v>750</v>
      </c>
      <c r="B16" s="49" t="s">
        <v>163</v>
      </c>
      <c r="C16" s="39">
        <v>0.13658637942933355</v>
      </c>
      <c r="D16" s="50">
        <v>0.13622319467677996</v>
      </c>
    </row>
    <row r="17" spans="1:4" x14ac:dyDescent="0.25">
      <c r="A17" s="48" t="s">
        <v>751</v>
      </c>
      <c r="B17" s="49" t="s">
        <v>181</v>
      </c>
      <c r="C17" s="39">
        <v>7.9609864402559863E-2</v>
      </c>
      <c r="D17" s="45">
        <v>7.9867514552577831E-2</v>
      </c>
    </row>
    <row r="18" spans="1:4" x14ac:dyDescent="0.25">
      <c r="A18" s="48" t="s">
        <v>752</v>
      </c>
      <c r="B18" s="49" t="s">
        <v>153</v>
      </c>
      <c r="C18" s="39">
        <v>0.10355894387294179</v>
      </c>
      <c r="D18" s="50">
        <v>0.10458218260744437</v>
      </c>
    </row>
    <row r="19" spans="1:4" x14ac:dyDescent="0.25">
      <c r="A19" s="48" t="s">
        <v>753</v>
      </c>
      <c r="B19" s="49" t="s">
        <v>205</v>
      </c>
      <c r="C19" s="39">
        <v>7.0107766998036003E-2</v>
      </c>
      <c r="D19" s="45">
        <v>7.0310339338952865E-2</v>
      </c>
    </row>
    <row r="20" spans="1:4" x14ac:dyDescent="0.25">
      <c r="A20" s="48" t="s">
        <v>754</v>
      </c>
      <c r="B20" s="49" t="s">
        <v>237</v>
      </c>
      <c r="C20" s="39">
        <v>5.9779718552294983E-2</v>
      </c>
      <c r="D20" s="50">
        <v>5.9778130048791504E-2</v>
      </c>
    </row>
    <row r="21" spans="1:4" x14ac:dyDescent="0.25">
      <c r="A21" s="48" t="s">
        <v>755</v>
      </c>
      <c r="B21" s="49" t="s">
        <v>633</v>
      </c>
      <c r="C21" s="39">
        <v>0.12162259599450467</v>
      </c>
      <c r="D21" s="45">
        <v>0.12124558518138022</v>
      </c>
    </row>
    <row r="22" spans="1:4" x14ac:dyDescent="0.25">
      <c r="A22" s="48" t="s">
        <v>756</v>
      </c>
      <c r="B22" s="49" t="s">
        <v>235</v>
      </c>
      <c r="C22" s="39">
        <v>6.4701959690276131E-2</v>
      </c>
      <c r="D22" s="50">
        <v>6.4706684743455381E-2</v>
      </c>
    </row>
    <row r="23" spans="1:4" x14ac:dyDescent="0.25">
      <c r="A23" s="48" t="s">
        <v>757</v>
      </c>
      <c r="B23" s="49" t="s">
        <v>247</v>
      </c>
      <c r="C23" s="39">
        <v>0.27100202256180767</v>
      </c>
      <c r="D23" s="45">
        <v>0.2709358644706531</v>
      </c>
    </row>
    <row r="24" spans="1:4" x14ac:dyDescent="0.25">
      <c r="A24" s="48" t="s">
        <v>758</v>
      </c>
      <c r="B24" s="49" t="s">
        <v>249</v>
      </c>
      <c r="C24" s="39">
        <v>0.27100202256180767</v>
      </c>
      <c r="D24" s="50">
        <v>0.2709358644706531</v>
      </c>
    </row>
    <row r="25" spans="1:4" x14ac:dyDescent="0.25">
      <c r="A25" s="48" t="s">
        <v>759</v>
      </c>
      <c r="B25" s="49" t="s">
        <v>215</v>
      </c>
      <c r="C25" s="39">
        <v>0.27100202256180767</v>
      </c>
      <c r="D25" s="45">
        <v>0.2709358644706531</v>
      </c>
    </row>
    <row r="26" spans="1:4" x14ac:dyDescent="0.25">
      <c r="A26" s="48" t="s">
        <v>760</v>
      </c>
      <c r="B26" s="49" t="s">
        <v>363</v>
      </c>
      <c r="C26" s="39">
        <v>0.13212537008383896</v>
      </c>
      <c r="D26" s="50">
        <v>0.131953971064183</v>
      </c>
    </row>
    <row r="27" spans="1:4" x14ac:dyDescent="0.25">
      <c r="A27" s="48" t="s">
        <v>761</v>
      </c>
      <c r="B27" s="49" t="s">
        <v>271</v>
      </c>
      <c r="C27" s="39">
        <v>5.350631537484863E-2</v>
      </c>
      <c r="D27" s="45">
        <v>5.3489257952439535E-2</v>
      </c>
    </row>
    <row r="28" spans="1:4" x14ac:dyDescent="0.25">
      <c r="A28" s="48" t="s">
        <v>762</v>
      </c>
      <c r="B28" s="49" t="s">
        <v>263</v>
      </c>
      <c r="C28" s="39">
        <v>0.1001824100341355</v>
      </c>
      <c r="D28" s="50">
        <v>0.10099956675763777</v>
      </c>
    </row>
    <row r="29" spans="1:4" x14ac:dyDescent="0.25">
      <c r="A29" s="48" t="s">
        <v>763</v>
      </c>
      <c r="B29" s="49" t="s">
        <v>281</v>
      </c>
      <c r="C29" s="39">
        <v>6.5868317738114524E-2</v>
      </c>
      <c r="D29" s="45">
        <v>6.6446660535218555E-2</v>
      </c>
    </row>
    <row r="30" spans="1:4" x14ac:dyDescent="0.25">
      <c r="A30" s="48" t="s">
        <v>764</v>
      </c>
      <c r="B30" s="49" t="s">
        <v>333</v>
      </c>
      <c r="C30" s="39">
        <v>7.7773253994197045E-2</v>
      </c>
      <c r="D30" s="50">
        <v>7.7889874481715124E-2</v>
      </c>
    </row>
    <row r="31" spans="1:4" x14ac:dyDescent="0.25">
      <c r="A31" s="48" t="s">
        <v>765</v>
      </c>
      <c r="B31" s="49" t="s">
        <v>283</v>
      </c>
      <c r="C31" s="39">
        <v>0.14080946187078347</v>
      </c>
      <c r="D31" s="45">
        <v>0.1412921653090824</v>
      </c>
    </row>
    <row r="32" spans="1:4" x14ac:dyDescent="0.25">
      <c r="A32" s="48" t="s">
        <v>766</v>
      </c>
      <c r="B32" s="49" t="s">
        <v>293</v>
      </c>
      <c r="C32" s="39">
        <v>4.65209199605097E-2</v>
      </c>
      <c r="D32" s="50">
        <v>4.6619498205621571E-2</v>
      </c>
    </row>
    <row r="33" spans="1:4" x14ac:dyDescent="0.25">
      <c r="A33" s="48" t="s">
        <v>767</v>
      </c>
      <c r="B33" s="49" t="s">
        <v>251</v>
      </c>
      <c r="C33" s="39">
        <v>0.27100202256180767</v>
      </c>
      <c r="D33" s="45">
        <v>0.2709358644706531</v>
      </c>
    </row>
    <row r="34" spans="1:4" x14ac:dyDescent="0.25">
      <c r="A34" s="48" t="s">
        <v>768</v>
      </c>
      <c r="B34" s="49" t="s">
        <v>299</v>
      </c>
      <c r="C34" s="39">
        <v>0.27639675305617517</v>
      </c>
      <c r="D34" s="50">
        <v>0.27635040735428662</v>
      </c>
    </row>
    <row r="35" spans="1:4" x14ac:dyDescent="0.25">
      <c r="A35" s="48" t="s">
        <v>769</v>
      </c>
      <c r="B35" s="49" t="s">
        <v>327</v>
      </c>
      <c r="C35" s="39">
        <v>9.5635702563403716E-2</v>
      </c>
      <c r="D35" s="45">
        <v>9.5571538577450738E-2</v>
      </c>
    </row>
    <row r="36" spans="1:4" x14ac:dyDescent="0.25">
      <c r="A36" s="48" t="s">
        <v>770</v>
      </c>
      <c r="B36" s="49" t="s">
        <v>639</v>
      </c>
      <c r="C36" s="39">
        <v>5.4892943408376291E-2</v>
      </c>
      <c r="D36" s="50">
        <v>5.5139962460852718E-2</v>
      </c>
    </row>
    <row r="37" spans="1:4" x14ac:dyDescent="0.25">
      <c r="A37" s="48" t="s">
        <v>771</v>
      </c>
      <c r="B37" s="49" t="s">
        <v>329</v>
      </c>
      <c r="C37" s="39">
        <v>6.4133815726276827E-2</v>
      </c>
      <c r="D37" s="45">
        <v>6.4004126113831883E-2</v>
      </c>
    </row>
    <row r="38" spans="1:4" x14ac:dyDescent="0.25">
      <c r="A38" s="48" t="s">
        <v>772</v>
      </c>
      <c r="B38" s="49" t="s">
        <v>469</v>
      </c>
      <c r="C38" s="39">
        <v>6.9383750094462543E-2</v>
      </c>
      <c r="D38" s="50">
        <v>6.9401096180795208E-2</v>
      </c>
    </row>
    <row r="39" spans="1:4" x14ac:dyDescent="0.25">
      <c r="A39" s="48" t="s">
        <v>773</v>
      </c>
      <c r="B39" s="49" t="s">
        <v>643</v>
      </c>
      <c r="C39" s="39">
        <v>5.286091539911892E-2</v>
      </c>
      <c r="D39" s="45">
        <v>5.3084458291617669E-2</v>
      </c>
    </row>
    <row r="40" spans="1:4" x14ac:dyDescent="0.25">
      <c r="A40" s="48" t="s">
        <v>774</v>
      </c>
      <c r="B40" s="49" t="s">
        <v>347</v>
      </c>
      <c r="C40" s="39">
        <v>7.7809867938952337E-2</v>
      </c>
      <c r="D40" s="50">
        <v>7.7671724313136098E-2</v>
      </c>
    </row>
    <row r="41" spans="1:4" x14ac:dyDescent="0.25">
      <c r="A41" s="48" t="s">
        <v>775</v>
      </c>
      <c r="B41" s="49" t="s">
        <v>505</v>
      </c>
      <c r="C41" s="39">
        <v>7.4936769094753414E-2</v>
      </c>
      <c r="D41" s="45">
        <v>7.5264769847398827E-2</v>
      </c>
    </row>
    <row r="42" spans="1:4" x14ac:dyDescent="0.25">
      <c r="A42" s="48" t="s">
        <v>776</v>
      </c>
      <c r="B42" s="49" t="s">
        <v>355</v>
      </c>
      <c r="C42" s="39">
        <v>6.9659330194926664E-2</v>
      </c>
      <c r="D42" s="50">
        <v>6.9631133643221432E-2</v>
      </c>
    </row>
    <row r="43" spans="1:4" x14ac:dyDescent="0.25">
      <c r="A43" s="48" t="s">
        <v>777</v>
      </c>
      <c r="B43" s="49" t="s">
        <v>371</v>
      </c>
      <c r="C43" s="39">
        <v>0.17241934603628339</v>
      </c>
      <c r="D43" s="45">
        <v>0.17208525639694727</v>
      </c>
    </row>
    <row r="44" spans="1:4" x14ac:dyDescent="0.25">
      <c r="A44" s="48" t="s">
        <v>778</v>
      </c>
      <c r="B44" s="49" t="s">
        <v>233</v>
      </c>
      <c r="C44" s="39">
        <v>5.0405325739299192E-2</v>
      </c>
      <c r="D44" s="50">
        <v>5.0269239086676909E-2</v>
      </c>
    </row>
    <row r="45" spans="1:4" x14ac:dyDescent="0.25">
      <c r="A45" s="48" t="s">
        <v>779</v>
      </c>
      <c r="B45" s="49" t="s">
        <v>383</v>
      </c>
      <c r="C45" s="39">
        <v>9.6685731659586327E-2</v>
      </c>
      <c r="D45" s="45">
        <v>9.6575252274183551E-2</v>
      </c>
    </row>
    <row r="46" spans="1:4" x14ac:dyDescent="0.25">
      <c r="A46" s="48" t="s">
        <v>780</v>
      </c>
      <c r="B46" s="49" t="s">
        <v>387</v>
      </c>
      <c r="C46" s="39">
        <v>0.11882864387113459</v>
      </c>
      <c r="D46" s="50">
        <v>0.11885953316317183</v>
      </c>
    </row>
    <row r="47" spans="1:4" x14ac:dyDescent="0.25">
      <c r="A47" s="48" t="s">
        <v>781</v>
      </c>
      <c r="B47" s="49" t="s">
        <v>337</v>
      </c>
      <c r="C47" s="39">
        <v>0.11413138325382921</v>
      </c>
      <c r="D47" s="45">
        <v>0.11380425664007428</v>
      </c>
    </row>
    <row r="48" spans="1:4" x14ac:dyDescent="0.25">
      <c r="A48" s="48" t="s">
        <v>782</v>
      </c>
      <c r="B48" s="49" t="s">
        <v>391</v>
      </c>
      <c r="C48" s="39">
        <v>6.0916995364699952E-2</v>
      </c>
      <c r="D48" s="50">
        <v>6.096059565155227E-2</v>
      </c>
    </row>
    <row r="49" spans="1:4" x14ac:dyDescent="0.25">
      <c r="A49" s="48" t="s">
        <v>783</v>
      </c>
      <c r="B49" s="49" t="s">
        <v>395</v>
      </c>
      <c r="C49" s="39">
        <v>0.14615151134105389</v>
      </c>
      <c r="D49" s="45">
        <v>0.14590207297798596</v>
      </c>
    </row>
    <row r="50" spans="1:4" x14ac:dyDescent="0.25">
      <c r="A50" s="48" t="s">
        <v>784</v>
      </c>
      <c r="B50" s="49" t="s">
        <v>397</v>
      </c>
      <c r="C50" s="39">
        <v>8.1444169945573269E-2</v>
      </c>
      <c r="D50" s="50">
        <v>8.1549249185295714E-2</v>
      </c>
    </row>
    <row r="51" spans="1:4" x14ac:dyDescent="0.25">
      <c r="A51" s="48" t="s">
        <v>785</v>
      </c>
      <c r="B51" s="49" t="s">
        <v>273</v>
      </c>
      <c r="C51" s="39">
        <v>0.10634365028868269</v>
      </c>
      <c r="D51" s="45">
        <v>0.10637404471883549</v>
      </c>
    </row>
    <row r="52" spans="1:4" x14ac:dyDescent="0.25">
      <c r="A52" s="48" t="s">
        <v>786</v>
      </c>
      <c r="B52" s="49" t="s">
        <v>173</v>
      </c>
      <c r="C52" s="39">
        <v>0.19198554562175374</v>
      </c>
      <c r="D52" s="50">
        <v>0.19198359993602837</v>
      </c>
    </row>
    <row r="53" spans="1:4" x14ac:dyDescent="0.25">
      <c r="A53" s="48" t="s">
        <v>787</v>
      </c>
      <c r="B53" s="49" t="s">
        <v>115</v>
      </c>
      <c r="C53" s="39">
        <v>7.0962602977843181E-2</v>
      </c>
      <c r="D53" s="45">
        <v>7.0964503048204591E-2</v>
      </c>
    </row>
    <row r="54" spans="1:4" x14ac:dyDescent="0.25">
      <c r="A54" s="48" t="s">
        <v>788</v>
      </c>
      <c r="B54" s="49" t="s">
        <v>411</v>
      </c>
      <c r="C54" s="39">
        <v>0.13400364570220635</v>
      </c>
      <c r="D54" s="50">
        <v>0.1336182384525908</v>
      </c>
    </row>
    <row r="55" spans="1:4" x14ac:dyDescent="0.25">
      <c r="A55" s="48" t="s">
        <v>789</v>
      </c>
      <c r="B55" s="49" t="s">
        <v>45</v>
      </c>
      <c r="C55" s="39">
        <v>0.35694188975284757</v>
      </c>
      <c r="D55" s="45">
        <v>0.35771158308266637</v>
      </c>
    </row>
    <row r="56" spans="1:4" x14ac:dyDescent="0.25">
      <c r="A56" s="48" t="s">
        <v>790</v>
      </c>
      <c r="B56" s="49" t="s">
        <v>137</v>
      </c>
      <c r="C56" s="39">
        <v>0.16356520957290338</v>
      </c>
      <c r="D56" s="50">
        <v>0.1630316242811945</v>
      </c>
    </row>
    <row r="57" spans="1:4" x14ac:dyDescent="0.25">
      <c r="A57" s="48" t="s">
        <v>791</v>
      </c>
      <c r="B57" s="49" t="s">
        <v>431</v>
      </c>
      <c r="C57" s="39">
        <v>8.4029768925701825E-2</v>
      </c>
      <c r="D57" s="45">
        <v>0.10021030474079656</v>
      </c>
    </row>
    <row r="58" spans="1:4" x14ac:dyDescent="0.25">
      <c r="A58" s="48" t="s">
        <v>792</v>
      </c>
      <c r="B58" s="49" t="s">
        <v>561</v>
      </c>
      <c r="C58" s="39">
        <v>0.1454430882296926</v>
      </c>
      <c r="D58" s="50">
        <v>0.14502811262186152</v>
      </c>
    </row>
    <row r="59" spans="1:4" x14ac:dyDescent="0.25">
      <c r="A59" s="48" t="s">
        <v>793</v>
      </c>
      <c r="B59" s="49" t="s">
        <v>617</v>
      </c>
      <c r="C59" s="39">
        <v>0.13474641357242667</v>
      </c>
      <c r="D59" s="45">
        <v>0.13510431536469381</v>
      </c>
    </row>
    <row r="60" spans="1:4" x14ac:dyDescent="0.25">
      <c r="A60" s="48" t="s">
        <v>794</v>
      </c>
      <c r="B60" s="49" t="s">
        <v>451</v>
      </c>
      <c r="C60" s="39">
        <v>8.1789257476452021E-2</v>
      </c>
      <c r="D60" s="50">
        <v>8.1898789079138321E-2</v>
      </c>
    </row>
    <row r="61" spans="1:4" x14ac:dyDescent="0.25">
      <c r="A61" s="48" t="s">
        <v>795</v>
      </c>
      <c r="B61" s="49" t="s">
        <v>449</v>
      </c>
      <c r="C61" s="39">
        <v>7.5520493455557447E-2</v>
      </c>
      <c r="D61" s="45">
        <v>7.5632639723920092E-2</v>
      </c>
    </row>
    <row r="62" spans="1:4" x14ac:dyDescent="0.25">
      <c r="A62" s="48" t="s">
        <v>796</v>
      </c>
      <c r="B62" s="49" t="s">
        <v>359</v>
      </c>
      <c r="C62" s="39">
        <v>8.0780119549609508E-2</v>
      </c>
      <c r="D62" s="50">
        <v>8.0891246822585944E-2</v>
      </c>
    </row>
    <row r="63" spans="1:4" x14ac:dyDescent="0.25">
      <c r="A63" s="48" t="s">
        <v>797</v>
      </c>
      <c r="B63" s="49" t="s">
        <v>67</v>
      </c>
      <c r="C63" s="39">
        <v>8.9139559842078442E-2</v>
      </c>
      <c r="D63" s="45">
        <v>8.9070110149124276E-2</v>
      </c>
    </row>
    <row r="64" spans="1:4" x14ac:dyDescent="0.25">
      <c r="A64" s="48" t="s">
        <v>798</v>
      </c>
      <c r="B64" s="49" t="s">
        <v>465</v>
      </c>
      <c r="C64" s="39">
        <v>7.3263858227335235E-2</v>
      </c>
      <c r="D64" s="45">
        <v>7.3374207679601108E-2</v>
      </c>
    </row>
    <row r="65" spans="1:4" x14ac:dyDescent="0.25">
      <c r="A65" s="48" t="s">
        <v>799</v>
      </c>
      <c r="B65" s="49" t="s">
        <v>119</v>
      </c>
      <c r="C65" s="39">
        <v>0.27100202256180767</v>
      </c>
      <c r="D65" s="45">
        <v>0.2709358644706531</v>
      </c>
    </row>
    <row r="66" spans="1:4" x14ac:dyDescent="0.25">
      <c r="A66" s="48" t="s">
        <v>800</v>
      </c>
      <c r="B66" s="49" t="s">
        <v>569</v>
      </c>
      <c r="C66" s="39">
        <v>6.3637284076551948E-2</v>
      </c>
      <c r="D66" s="45">
        <v>6.3435459764305382E-2</v>
      </c>
    </row>
    <row r="67" spans="1:4" x14ac:dyDescent="0.25">
      <c r="A67" s="48" t="s">
        <v>801</v>
      </c>
      <c r="B67" s="49" t="s">
        <v>103</v>
      </c>
      <c r="C67" s="39">
        <v>9.4096128308076274E-2</v>
      </c>
      <c r="D67" s="45">
        <v>9.3954668700580321E-2</v>
      </c>
    </row>
    <row r="68" spans="1:4" x14ac:dyDescent="0.25">
      <c r="A68" s="48" t="s">
        <v>802</v>
      </c>
      <c r="B68" s="49" t="s">
        <v>567</v>
      </c>
      <c r="C68" s="39">
        <v>7.6399703006648528E-2</v>
      </c>
      <c r="D68" s="45">
        <v>7.6673676016821249E-2</v>
      </c>
    </row>
    <row r="69" spans="1:4" x14ac:dyDescent="0.25">
      <c r="A69" s="48" t="s">
        <v>803</v>
      </c>
      <c r="B69" s="49" t="s">
        <v>473</v>
      </c>
      <c r="C69" s="39">
        <v>8.954483100830718E-2</v>
      </c>
      <c r="D69" s="45">
        <v>8.9592703480159241E-2</v>
      </c>
    </row>
    <row r="70" spans="1:4" x14ac:dyDescent="0.25">
      <c r="A70" s="48" t="s">
        <v>804</v>
      </c>
      <c r="B70" s="49" t="s">
        <v>481</v>
      </c>
      <c r="C70" s="39">
        <v>7.204348260797494E-2</v>
      </c>
      <c r="D70" s="45">
        <v>7.192937887566675E-2</v>
      </c>
    </row>
    <row r="71" spans="1:4" x14ac:dyDescent="0.25">
      <c r="A71" s="48" t="s">
        <v>805</v>
      </c>
      <c r="B71" s="49" t="s">
        <v>483</v>
      </c>
      <c r="C71" s="39">
        <v>7.6681711243500497E-2</v>
      </c>
      <c r="D71" s="45">
        <v>7.6590671960767798E-2</v>
      </c>
    </row>
    <row r="72" spans="1:4" x14ac:dyDescent="0.25">
      <c r="A72" s="48" t="s">
        <v>806</v>
      </c>
      <c r="B72" s="49" t="s">
        <v>493</v>
      </c>
      <c r="C72" s="39">
        <v>0.25783482656128498</v>
      </c>
      <c r="D72" s="45">
        <v>0.25763340503789639</v>
      </c>
    </row>
    <row r="73" spans="1:4" x14ac:dyDescent="0.25">
      <c r="A73" s="48" t="s">
        <v>807</v>
      </c>
      <c r="B73" s="49" t="s">
        <v>503</v>
      </c>
      <c r="C73" s="39">
        <v>6.0445851868345377E-2</v>
      </c>
      <c r="D73" s="45">
        <v>6.0247757660143141E-2</v>
      </c>
    </row>
    <row r="74" spans="1:4" x14ac:dyDescent="0.25">
      <c r="A74" s="48" t="s">
        <v>808</v>
      </c>
      <c r="B74" s="49" t="s">
        <v>525</v>
      </c>
      <c r="C74" s="39">
        <v>0.13300988456283011</v>
      </c>
      <c r="D74" s="45">
        <v>0.13263168621312563</v>
      </c>
    </row>
    <row r="75" spans="1:4" x14ac:dyDescent="0.25">
      <c r="A75" s="48" t="s">
        <v>809</v>
      </c>
      <c r="B75" s="49" t="s">
        <v>77</v>
      </c>
      <c r="C75" s="39">
        <v>8.6396722966532905E-2</v>
      </c>
      <c r="D75" s="45">
        <v>8.662013444376529E-2</v>
      </c>
    </row>
    <row r="76" spans="1:4" x14ac:dyDescent="0.25">
      <c r="A76" s="48" t="s">
        <v>810</v>
      </c>
      <c r="B76" s="49" t="s">
        <v>537</v>
      </c>
      <c r="C76" s="39">
        <v>5.4756975018791246E-2</v>
      </c>
      <c r="D76" s="45">
        <v>5.4710607440423248E-2</v>
      </c>
    </row>
    <row r="77" spans="1:4" x14ac:dyDescent="0.25">
      <c r="A77" s="48" t="s">
        <v>811</v>
      </c>
      <c r="B77" s="49" t="s">
        <v>545</v>
      </c>
      <c r="C77" s="39">
        <v>7.2411300054074174E-2</v>
      </c>
      <c r="D77" s="45">
        <v>7.2351010914392583E-2</v>
      </c>
    </row>
    <row r="78" spans="1:4" x14ac:dyDescent="0.25">
      <c r="A78" s="48" t="s">
        <v>812</v>
      </c>
      <c r="B78" s="49" t="s">
        <v>245</v>
      </c>
      <c r="C78" s="39">
        <v>0.27100202256180767</v>
      </c>
      <c r="D78" s="45">
        <v>0.2709358644706531</v>
      </c>
    </row>
    <row r="79" spans="1:4" x14ac:dyDescent="0.25">
      <c r="A79" s="48" t="s">
        <v>813</v>
      </c>
      <c r="B79" s="49" t="s">
        <v>549</v>
      </c>
      <c r="C79" s="39">
        <v>0.19209781028959214</v>
      </c>
      <c r="D79" s="45">
        <v>0.19158546399955723</v>
      </c>
    </row>
    <row r="80" spans="1:4" x14ac:dyDescent="0.25">
      <c r="A80" s="48" t="s">
        <v>814</v>
      </c>
      <c r="B80" s="49" t="s">
        <v>47</v>
      </c>
      <c r="C80" s="39">
        <v>5.6699282653520568E-2</v>
      </c>
      <c r="D80" s="45">
        <v>5.6569564139068711E-2</v>
      </c>
    </row>
    <row r="81" spans="1:4" x14ac:dyDescent="0.25">
      <c r="A81" s="48" t="s">
        <v>815</v>
      </c>
      <c r="B81" s="49" t="s">
        <v>117</v>
      </c>
      <c r="C81" s="39">
        <v>0.27100202256180767</v>
      </c>
      <c r="D81" s="45">
        <v>0.2709358644706531</v>
      </c>
    </row>
    <row r="82" spans="1:4" x14ac:dyDescent="0.25">
      <c r="A82" s="48" t="s">
        <v>816</v>
      </c>
      <c r="B82" s="49" t="s">
        <v>121</v>
      </c>
      <c r="C82" s="39">
        <v>0.27100202256180767</v>
      </c>
      <c r="D82" s="45">
        <v>0.2709358644706531</v>
      </c>
    </row>
    <row r="83" spans="1:4" x14ac:dyDescent="0.25">
      <c r="A83" s="48" t="s">
        <v>817</v>
      </c>
      <c r="B83" s="49" t="s">
        <v>185</v>
      </c>
      <c r="C83" s="39">
        <v>5.7527773449329536E-2</v>
      </c>
      <c r="D83" s="45">
        <v>5.7397726722353319E-2</v>
      </c>
    </row>
    <row r="84" spans="1:4" x14ac:dyDescent="0.25">
      <c r="A84" s="48" t="s">
        <v>818</v>
      </c>
      <c r="B84" s="49" t="s">
        <v>187</v>
      </c>
      <c r="C84" s="39">
        <v>0.17664822102019867</v>
      </c>
      <c r="D84" s="45">
        <v>0.17618804803511037</v>
      </c>
    </row>
    <row r="85" spans="1:4" x14ac:dyDescent="0.25">
      <c r="A85" s="48" t="s">
        <v>819</v>
      </c>
      <c r="B85" s="49" t="s">
        <v>179</v>
      </c>
      <c r="C85" s="39">
        <v>9.2449458893599179E-2</v>
      </c>
      <c r="D85" s="45">
        <v>9.2972973445948751E-2</v>
      </c>
    </row>
    <row r="86" spans="1:4" x14ac:dyDescent="0.25">
      <c r="A86" s="48" t="s">
        <v>820</v>
      </c>
      <c r="B86" s="49" t="s">
        <v>585</v>
      </c>
      <c r="C86" s="39">
        <v>0.17968390736387105</v>
      </c>
      <c r="D86" s="45">
        <v>0.17898366493357179</v>
      </c>
    </row>
    <row r="87" spans="1:4" x14ac:dyDescent="0.25">
      <c r="A87" s="48" t="s">
        <v>821</v>
      </c>
      <c r="B87" s="49" t="s">
        <v>433</v>
      </c>
      <c r="C87" s="39">
        <v>0.2099002228388222</v>
      </c>
      <c r="D87" s="45">
        <v>0.20933814912669552</v>
      </c>
    </row>
    <row r="88" spans="1:4" x14ac:dyDescent="0.25">
      <c r="A88" s="48" t="s">
        <v>822</v>
      </c>
      <c r="B88" s="49" t="s">
        <v>43</v>
      </c>
      <c r="C88" s="39">
        <v>0.17129347912752396</v>
      </c>
      <c r="D88" s="45">
        <v>0.17128999461288091</v>
      </c>
    </row>
    <row r="89" spans="1:4" x14ac:dyDescent="0.25">
      <c r="A89" s="48" t="s">
        <v>823</v>
      </c>
      <c r="B89" s="49" t="s">
        <v>603</v>
      </c>
      <c r="C89" s="39">
        <v>8.2132183098718878E-2</v>
      </c>
      <c r="D89" s="45">
        <v>8.2090613667390164E-2</v>
      </c>
    </row>
    <row r="90" spans="1:4" x14ac:dyDescent="0.25">
      <c r="A90" s="48" t="s">
        <v>824</v>
      </c>
      <c r="B90" s="49" t="s">
        <v>609</v>
      </c>
      <c r="C90" s="39">
        <v>0.3089947500675258</v>
      </c>
      <c r="D90" s="45">
        <v>0.30943701988500716</v>
      </c>
    </row>
    <row r="91" spans="1:4" x14ac:dyDescent="0.25">
      <c r="A91" s="48" t="s">
        <v>825</v>
      </c>
      <c r="B91" s="49" t="s">
        <v>291</v>
      </c>
      <c r="C91" s="39">
        <v>7.4091481737873249E-2</v>
      </c>
      <c r="D91" s="45">
        <v>7.3960670761399616E-2</v>
      </c>
    </row>
    <row r="92" spans="1:4" x14ac:dyDescent="0.25">
      <c r="A92" s="48" t="s">
        <v>826</v>
      </c>
      <c r="B92" s="49" t="s">
        <v>615</v>
      </c>
      <c r="C92" s="39">
        <v>6.4749662888076459E-2</v>
      </c>
      <c r="D92" s="45">
        <v>6.4576218370492697E-2</v>
      </c>
    </row>
    <row r="93" spans="1:4" x14ac:dyDescent="0.25">
      <c r="A93" s="48" t="s">
        <v>827</v>
      </c>
      <c r="B93" s="49" t="s">
        <v>605</v>
      </c>
      <c r="C93" s="39">
        <v>0.2395256203512218</v>
      </c>
      <c r="D93" s="45">
        <v>0.23901940061689955</v>
      </c>
    </row>
    <row r="94" spans="1:4" x14ac:dyDescent="0.25">
      <c r="A94" s="48" t="s">
        <v>828</v>
      </c>
      <c r="B94" s="49" t="s">
        <v>629</v>
      </c>
      <c r="C94" s="39">
        <v>1.8579869006951719E-2</v>
      </c>
      <c r="D94" s="45">
        <v>1.851110174648939E-2</v>
      </c>
    </row>
    <row r="95" spans="1:4" x14ac:dyDescent="0.25">
      <c r="A95" s="48" t="s">
        <v>829</v>
      </c>
      <c r="B95" s="49" t="s">
        <v>645</v>
      </c>
      <c r="C95" s="39">
        <v>6.4258788005497086E-2</v>
      </c>
      <c r="D95" s="45">
        <v>6.4505522348727862E-2</v>
      </c>
    </row>
    <row r="96" spans="1:4" x14ac:dyDescent="0.25">
      <c r="A96" s="48" t="s">
        <v>830</v>
      </c>
      <c r="B96" s="49" t="s">
        <v>637</v>
      </c>
      <c r="C96" s="39">
        <v>0.11242483748715387</v>
      </c>
      <c r="D96" s="45">
        <v>0.11332203577494915</v>
      </c>
    </row>
    <row r="97" spans="1:4" x14ac:dyDescent="0.25">
      <c r="A97" s="48" t="s">
        <v>831</v>
      </c>
      <c r="B97" s="49" t="s">
        <v>157</v>
      </c>
      <c r="C97" s="39">
        <v>9.8323829030124099E-2</v>
      </c>
      <c r="D97" s="45">
        <v>9.8635400930133565E-2</v>
      </c>
    </row>
    <row r="98" spans="1:4" x14ac:dyDescent="0.25">
      <c r="A98" s="48" t="s">
        <v>832</v>
      </c>
      <c r="B98" s="49" t="s">
        <v>635</v>
      </c>
      <c r="C98" s="39">
        <v>5.8601358692182248E-2</v>
      </c>
      <c r="D98" s="45">
        <v>5.8576577229058478E-2</v>
      </c>
    </row>
    <row r="99" spans="1:4" x14ac:dyDescent="0.25">
      <c r="A99" s="48" t="s">
        <v>833</v>
      </c>
      <c r="B99" s="49" t="s">
        <v>325</v>
      </c>
      <c r="C99" s="39">
        <v>5.652041546042029E-2</v>
      </c>
      <c r="D99" s="45">
        <v>5.6692816370609307E-2</v>
      </c>
    </row>
    <row r="100" spans="1:4" x14ac:dyDescent="0.25">
      <c r="A100" s="48" t="s">
        <v>834</v>
      </c>
      <c r="B100" s="49" t="s">
        <v>653</v>
      </c>
      <c r="C100" s="39">
        <v>0.1326424404788466</v>
      </c>
      <c r="D100" s="45">
        <v>0.13264368939968618</v>
      </c>
    </row>
    <row r="101" spans="1:4" x14ac:dyDescent="0.25">
      <c r="A101" s="48" t="s">
        <v>835</v>
      </c>
      <c r="B101" s="49" t="s">
        <v>663</v>
      </c>
      <c r="C101" s="39">
        <v>6.2351401202639836E-2</v>
      </c>
      <c r="D101" s="45">
        <v>6.2244496496741283E-2</v>
      </c>
    </row>
    <row r="102" spans="1:4" x14ac:dyDescent="0.25">
      <c r="A102" s="48" t="s">
        <v>836</v>
      </c>
      <c r="B102" s="49" t="s">
        <v>659</v>
      </c>
      <c r="C102" s="39">
        <v>5.7820546393989841E-2</v>
      </c>
      <c r="D102" s="45">
        <v>5.8052121719251469E-2</v>
      </c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3" t="str">
        <f>"BAX TIER STRUCTURE ON "&amp;'OPTIONS - MARGIN INTERVALS'!A1</f>
        <v>BAX TIER STRUCTURE ON AUGUST 30, 2022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25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0">
        <v>1</v>
      </c>
      <c r="C5" s="6" t="s">
        <v>837</v>
      </c>
      <c r="D5" s="6">
        <v>202209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1"/>
      <c r="C6" s="7" t="s">
        <v>838</v>
      </c>
      <c r="D6" s="7">
        <v>202212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839</v>
      </c>
      <c r="D7" s="8">
        <v>202303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1"/>
      <c r="C8" s="7" t="s">
        <v>840</v>
      </c>
      <c r="D8" s="7">
        <v>202306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841</v>
      </c>
      <c r="D9" s="8">
        <v>202309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4"/>
      <c r="C10" s="6" t="s">
        <v>842</v>
      </c>
      <c r="D10" s="6">
        <v>202312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4"/>
      <c r="C11" s="6" t="s">
        <v>843</v>
      </c>
      <c r="D11" s="6">
        <v>202403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1"/>
      <c r="C12" s="7" t="s">
        <v>844</v>
      </c>
      <c r="D12" s="7">
        <v>202406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845</v>
      </c>
      <c r="D13" s="9">
        <v>202409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4"/>
      <c r="C14" s="6" t="s">
        <v>846</v>
      </c>
      <c r="D14" s="6">
        <v>202412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4"/>
      <c r="C15" s="6" t="s">
        <v>847</v>
      </c>
      <c r="D15" s="6">
        <v>202503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1"/>
      <c r="C16" s="7" t="s">
        <v>848</v>
      </c>
      <c r="D16" s="7">
        <v>202506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3" t="str">
        <f>"INTRA-COMMODITY SPREAD CHARGES - QUARTELY BUTTERFLY ON "&amp;'OPTIONS - MARGIN INTERVALS'!A1</f>
        <v>INTRA-COMMODITY SPREAD CHARGES - QUARTELY BUTTERFLY ON AUGUST 30, 2022</v>
      </c>
      <c r="B18" s="124"/>
      <c r="C18" s="124"/>
      <c r="D18" s="124"/>
      <c r="E18" s="12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5" t="s">
        <v>2</v>
      </c>
      <c r="C19" s="127" t="s">
        <v>3</v>
      </c>
      <c r="D19" s="12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6"/>
      <c r="C20" s="137"/>
      <c r="D20" s="13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849</v>
      </c>
      <c r="C21" s="12">
        <v>116</v>
      </c>
      <c r="D21" s="12">
        <v>114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850</v>
      </c>
      <c r="C22" s="13">
        <v>28</v>
      </c>
      <c r="D22" s="13">
        <v>26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851</v>
      </c>
      <c r="C23" s="13">
        <v>280</v>
      </c>
      <c r="D23" s="13">
        <v>279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852</v>
      </c>
      <c r="C24" s="13">
        <v>341</v>
      </c>
      <c r="D24" s="13">
        <v>340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853</v>
      </c>
      <c r="C25" s="13">
        <v>389</v>
      </c>
      <c r="D25" s="13">
        <v>388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854</v>
      </c>
      <c r="C26" s="13">
        <v>382</v>
      </c>
      <c r="D26" s="13">
        <v>381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855</v>
      </c>
      <c r="C27" s="13">
        <v>285</v>
      </c>
      <c r="D27" s="13">
        <v>284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856</v>
      </c>
      <c r="C28" s="13">
        <v>277</v>
      </c>
      <c r="D28" s="13">
        <v>276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857</v>
      </c>
      <c r="C29" s="13">
        <v>358</v>
      </c>
      <c r="D29" s="13">
        <v>357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858</v>
      </c>
      <c r="C30" s="14">
        <v>355</v>
      </c>
      <c r="D30" s="14">
        <v>354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3" t="str">
        <f>"INTRA-COMMODITY SPREAD CHARGES - SIX-MONTHLY BUTTERFLY ON "&amp;'OPTIONS - MARGIN INTERVALS'!A1</f>
        <v>INTRA-COMMODITY SPREAD CHARGES - SIX-MONTHLY BUTTERFLY ON AUGUST 30, 2022</v>
      </c>
      <c r="B32" s="124"/>
      <c r="C32" s="124"/>
      <c r="D32" s="124"/>
      <c r="E32" s="12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9" t="s">
        <v>2</v>
      </c>
      <c r="C33" s="131" t="s">
        <v>3</v>
      </c>
      <c r="D33" s="131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0"/>
      <c r="C34" s="132"/>
      <c r="D34" s="13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859</v>
      </c>
      <c r="C35" s="19">
        <v>425</v>
      </c>
      <c r="D35" s="19">
        <v>422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860</v>
      </c>
      <c r="C36" s="19">
        <v>248</v>
      </c>
      <c r="D36" s="19">
        <v>247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861</v>
      </c>
      <c r="C37" s="19">
        <v>329</v>
      </c>
      <c r="D37" s="19">
        <v>329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862</v>
      </c>
      <c r="C38" s="19">
        <v>289</v>
      </c>
      <c r="D38" s="19">
        <v>288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863</v>
      </c>
      <c r="C39" s="19">
        <v>210</v>
      </c>
      <c r="D39" s="19">
        <v>210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864</v>
      </c>
      <c r="C40" s="19">
        <v>221</v>
      </c>
      <c r="D40" s="19">
        <v>221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865</v>
      </c>
      <c r="C41" s="19">
        <v>242</v>
      </c>
      <c r="D41" s="19">
        <v>242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866</v>
      </c>
      <c r="C42" s="20">
        <v>258</v>
      </c>
      <c r="D42" s="20">
        <v>257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3" t="str">
        <f>"INTRA-COMMODITY SPREAD CHARGES - NINE-MONTHLY BUTTERFLY ON "&amp;'OPTIONS - MARGIN INTERVALS'!A1</f>
        <v>INTRA-COMMODITY SPREAD CHARGES - NINE-MONTHLY BUTTERFLY ON AUGUST 30, 2022</v>
      </c>
      <c r="B44" s="124"/>
      <c r="C44" s="124"/>
      <c r="D44" s="124"/>
      <c r="E44" s="12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9" t="s">
        <v>2</v>
      </c>
      <c r="C45" s="131" t="s">
        <v>3</v>
      </c>
      <c r="D45" s="131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0"/>
      <c r="C46" s="132"/>
      <c r="D46" s="13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867</v>
      </c>
      <c r="C47" s="19">
        <v>676</v>
      </c>
      <c r="D47" s="19">
        <v>674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868</v>
      </c>
      <c r="C48" s="19">
        <v>380</v>
      </c>
      <c r="D48" s="19">
        <v>379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869</v>
      </c>
      <c r="C49" s="19">
        <v>365</v>
      </c>
      <c r="D49" s="19">
        <v>364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870</v>
      </c>
      <c r="C50" s="19">
        <v>247</v>
      </c>
      <c r="D50" s="19">
        <v>245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871</v>
      </c>
      <c r="C51" s="19">
        <v>185</v>
      </c>
      <c r="D51" s="19">
        <v>185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872</v>
      </c>
      <c r="C52" s="20">
        <v>206</v>
      </c>
      <c r="D52" s="20">
        <v>206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3" t="str">
        <f>"INTRA-COMMODITY SPREAD CHARGES - YEARLY BUTTERFLY ON "&amp;'OPTIONS - MARGIN INTERVALS'!A1</f>
        <v>INTRA-COMMODITY SPREAD CHARGES - YEARLY BUTTERFLY ON AUGUST 30, 2022</v>
      </c>
      <c r="B54" s="124"/>
      <c r="C54" s="124"/>
      <c r="D54" s="124"/>
      <c r="E54" s="12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9" t="s">
        <v>2</v>
      </c>
      <c r="C55" s="131" t="s">
        <v>3</v>
      </c>
      <c r="D55" s="131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0"/>
      <c r="C56" s="132"/>
      <c r="D56" s="13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873</v>
      </c>
      <c r="C57" s="19">
        <v>691</v>
      </c>
      <c r="D57" s="19">
        <v>689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874</v>
      </c>
      <c r="C58" s="19">
        <v>397</v>
      </c>
      <c r="D58" s="19">
        <v>395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875</v>
      </c>
      <c r="C59" s="19">
        <v>421</v>
      </c>
      <c r="D59" s="19">
        <v>420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876</v>
      </c>
      <c r="C60" s="20">
        <v>285</v>
      </c>
      <c r="D60" s="20">
        <v>283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3" t="str">
        <f>"INTRA-COMMODITY SPREAD CHARGES - INTER-MONTH STRATEGY ON "&amp;'OPTIONS - MARGIN INTERVALS'!A1</f>
        <v>INTRA-COMMODITY SPREAD CHARGES - INTER-MONTH STRATEGY ON AUGUST 30, 2022</v>
      </c>
      <c r="B62" s="124"/>
      <c r="C62" s="124"/>
      <c r="D62" s="124"/>
      <c r="E62" s="12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9" t="s">
        <v>0</v>
      </c>
      <c r="B63" s="138">
        <v>1</v>
      </c>
      <c r="C63" s="138">
        <v>2</v>
      </c>
      <c r="D63" s="138">
        <v>3</v>
      </c>
      <c r="E63" s="13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0"/>
      <c r="B64" s="139"/>
      <c r="C64" s="139">
        <v>2</v>
      </c>
      <c r="D64" s="139">
        <v>3</v>
      </c>
      <c r="E64" s="14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468</v>
      </c>
      <c r="C65" s="24">
        <v>597</v>
      </c>
      <c r="D65" s="25">
        <v>645</v>
      </c>
      <c r="E65" s="26">
        <v>688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231</v>
      </c>
      <c r="D66" s="29">
        <v>448</v>
      </c>
      <c r="E66" s="30">
        <v>491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271</v>
      </c>
      <c r="E67" s="30">
        <v>350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206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3" t="str">
        <f>"CORRA TIER STRUCTURE ON "&amp;'OPTIONS - MARGIN INTERVALS'!A1</f>
        <v>CORRA TIER STRUCTURE ON AUGUST 30, 2022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25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0">
        <v>1</v>
      </c>
      <c r="C5" s="6" t="s">
        <v>877</v>
      </c>
      <c r="D5" s="6">
        <v>202209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1"/>
      <c r="C6" s="7" t="s">
        <v>878</v>
      </c>
      <c r="D6" s="7">
        <v>202212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879</v>
      </c>
      <c r="D7" s="8">
        <v>202303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1"/>
      <c r="C8" s="7" t="s">
        <v>880</v>
      </c>
      <c r="D8" s="7">
        <v>202306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881</v>
      </c>
      <c r="D9" s="8">
        <v>202309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4"/>
      <c r="C10" s="6" t="s">
        <v>882</v>
      </c>
      <c r="D10" s="6">
        <v>202312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4"/>
      <c r="C11" s="6" t="s">
        <v>883</v>
      </c>
      <c r="D11" s="6">
        <v>202403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1"/>
      <c r="C12" s="7" t="s">
        <v>884</v>
      </c>
      <c r="D12" s="7">
        <v>202406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885</v>
      </c>
      <c r="D13" s="9">
        <v>202409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4"/>
      <c r="C14" s="6" t="s">
        <v>886</v>
      </c>
      <c r="D14" s="6">
        <v>202412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4"/>
      <c r="C15" s="6" t="s">
        <v>887</v>
      </c>
      <c r="D15" s="6">
        <v>202503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1"/>
      <c r="C16" s="7" t="s">
        <v>888</v>
      </c>
      <c r="D16" s="7">
        <v>202506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3" t="str">
        <f>"INTRA-COMMODITY SPREAD CHARGES - QUARTELY BUTTERFLY ON "&amp;'OPTIONS - MARGIN INTERVALS'!A1</f>
        <v>INTRA-COMMODITY SPREAD CHARGES - QUARTELY BUTTERFLY ON AUGUST 30, 2022</v>
      </c>
      <c r="B18" s="124"/>
      <c r="C18" s="124"/>
      <c r="D18" s="124"/>
      <c r="E18" s="12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5" t="s">
        <v>2</v>
      </c>
      <c r="C19" s="127" t="s">
        <v>3</v>
      </c>
      <c r="D19" s="12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6"/>
      <c r="C20" s="137"/>
      <c r="D20" s="13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889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890</v>
      </c>
      <c r="C22" s="13">
        <v>40</v>
      </c>
      <c r="D22" s="13">
        <v>40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891</v>
      </c>
      <c r="C23" s="13">
        <v>394</v>
      </c>
      <c r="D23" s="13">
        <v>390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892</v>
      </c>
      <c r="C24" s="13">
        <v>244</v>
      </c>
      <c r="D24" s="13">
        <v>241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893</v>
      </c>
      <c r="C25" s="13">
        <v>385</v>
      </c>
      <c r="D25" s="13">
        <v>384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894</v>
      </c>
      <c r="C26" s="13">
        <v>388</v>
      </c>
      <c r="D26" s="13">
        <v>387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895</v>
      </c>
      <c r="C27" s="13">
        <v>365</v>
      </c>
      <c r="D27" s="13">
        <v>361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896</v>
      </c>
      <c r="C28" s="13">
        <v>358</v>
      </c>
      <c r="D28" s="13">
        <v>354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897</v>
      </c>
      <c r="C29" s="13">
        <v>379</v>
      </c>
      <c r="D29" s="13">
        <v>378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898</v>
      </c>
      <c r="C30" s="14">
        <v>379</v>
      </c>
      <c r="D30" s="14">
        <v>377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3" t="str">
        <f>"INTRA-COMMODITY SPREAD CHARGES - SIX-MONTHLY BUTTERFLY ON "&amp;'OPTIONS - MARGIN INTERVALS'!A1</f>
        <v>INTRA-COMMODITY SPREAD CHARGES - SIX-MONTHLY BUTTERFLY ON AUGUST 30, 2022</v>
      </c>
      <c r="B32" s="124"/>
      <c r="C32" s="124"/>
      <c r="D32" s="124"/>
      <c r="E32" s="12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9" t="s">
        <v>2</v>
      </c>
      <c r="C33" s="131" t="s">
        <v>3</v>
      </c>
      <c r="D33" s="131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0"/>
      <c r="C34" s="132"/>
      <c r="D34" s="13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899</v>
      </c>
      <c r="C35" s="19">
        <v>417</v>
      </c>
      <c r="D35" s="19">
        <v>419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900</v>
      </c>
      <c r="C36" s="19">
        <v>358</v>
      </c>
      <c r="D36" s="19">
        <v>358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901</v>
      </c>
      <c r="C37" s="19">
        <v>477</v>
      </c>
      <c r="D37" s="19">
        <v>475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902</v>
      </c>
      <c r="C38" s="19">
        <v>271</v>
      </c>
      <c r="D38" s="19">
        <v>271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903</v>
      </c>
      <c r="C39" s="19">
        <v>288</v>
      </c>
      <c r="D39" s="19">
        <v>289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904</v>
      </c>
      <c r="C40" s="19">
        <v>297</v>
      </c>
      <c r="D40" s="19">
        <v>297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905</v>
      </c>
      <c r="C41" s="19">
        <v>289</v>
      </c>
      <c r="D41" s="19">
        <v>288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906</v>
      </c>
      <c r="C42" s="20">
        <v>312</v>
      </c>
      <c r="D42" s="20">
        <v>311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3" t="str">
        <f>"INTRA-COMMODITY SPREAD CHARGES - NINE-MONTHLY BUTTERFLY ON "&amp;'OPTIONS - MARGIN INTERVALS'!A1</f>
        <v>INTRA-COMMODITY SPREAD CHARGES - NINE-MONTHLY BUTTERFLY ON AUGUST 30, 2022</v>
      </c>
      <c r="B44" s="124"/>
      <c r="C44" s="124"/>
      <c r="D44" s="124"/>
      <c r="E44" s="12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9" t="s">
        <v>2</v>
      </c>
      <c r="C45" s="131" t="s">
        <v>3</v>
      </c>
      <c r="D45" s="131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0"/>
      <c r="C46" s="132"/>
      <c r="D46" s="13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907</v>
      </c>
      <c r="C47" s="19">
        <v>635</v>
      </c>
      <c r="D47" s="19">
        <v>633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908</v>
      </c>
      <c r="C48" s="19">
        <v>286</v>
      </c>
      <c r="D48" s="19">
        <v>284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909</v>
      </c>
      <c r="C49" s="19">
        <v>583</v>
      </c>
      <c r="D49" s="19">
        <v>586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910</v>
      </c>
      <c r="C50" s="19">
        <v>324</v>
      </c>
      <c r="D50" s="19">
        <v>325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911</v>
      </c>
      <c r="C51" s="19">
        <v>320</v>
      </c>
      <c r="D51" s="19">
        <v>320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912</v>
      </c>
      <c r="C52" s="20">
        <v>282</v>
      </c>
      <c r="D52" s="20">
        <v>281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3" t="str">
        <f>"INTRA-COMMODITY SPREAD CHARGES - YEARLY BUTTERFLY ON "&amp;'OPTIONS - MARGIN INTERVALS'!A1</f>
        <v>INTRA-COMMODITY SPREAD CHARGES - YEARLY BUTTERFLY ON AUGUST 30, 2022</v>
      </c>
      <c r="B54" s="124"/>
      <c r="C54" s="124"/>
      <c r="D54" s="124"/>
      <c r="E54" s="12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9" t="s">
        <v>2</v>
      </c>
      <c r="C55" s="131" t="s">
        <v>3</v>
      </c>
      <c r="D55" s="131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0"/>
      <c r="C56" s="132"/>
      <c r="D56" s="13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913</v>
      </c>
      <c r="C57" s="19">
        <v>547</v>
      </c>
      <c r="D57" s="19">
        <v>543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914</v>
      </c>
      <c r="C58" s="19">
        <v>395</v>
      </c>
      <c r="D58" s="19">
        <v>396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915</v>
      </c>
      <c r="C59" s="19">
        <v>654</v>
      </c>
      <c r="D59" s="19">
        <v>657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916</v>
      </c>
      <c r="C60" s="20">
        <v>365</v>
      </c>
      <c r="D60" s="20">
        <v>365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3" t="str">
        <f>"INTRA-COMMODITY SPREAD CHARGES - INTER-MONTH STRATEGY ON "&amp;'OPTIONS - MARGIN INTERVALS'!A1</f>
        <v>INTRA-COMMODITY SPREAD CHARGES - INTER-MONTH STRATEGY ON AUGUST 30, 2022</v>
      </c>
      <c r="B62" s="124"/>
      <c r="C62" s="124"/>
      <c r="D62" s="124"/>
      <c r="E62" s="12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9" t="s">
        <v>0</v>
      </c>
      <c r="B63" s="138">
        <v>1</v>
      </c>
      <c r="C63" s="138">
        <v>2</v>
      </c>
      <c r="D63" s="138">
        <v>3</v>
      </c>
      <c r="E63" s="13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0"/>
      <c r="B64" s="139"/>
      <c r="C64" s="139">
        <v>2</v>
      </c>
      <c r="D64" s="139">
        <v>3</v>
      </c>
      <c r="E64" s="14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411</v>
      </c>
      <c r="C65" s="24">
        <v>522</v>
      </c>
      <c r="D65" s="25">
        <v>535</v>
      </c>
      <c r="E65" s="26">
        <v>543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487</v>
      </c>
      <c r="D66" s="29">
        <v>607</v>
      </c>
      <c r="E66" s="30">
        <v>666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252</v>
      </c>
      <c r="E67" s="30">
        <v>401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216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3" t="str">
        <f>"SDV TIER STRUCTURE ON "&amp;'OPTIONS - MARGIN INTERVALS'!A1</f>
        <v>SDV TIER STRUCTURE ON AUGUST 30, 2022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25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917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918</v>
      </c>
      <c r="D6" s="94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3">
        <v>3</v>
      </c>
      <c r="C7" s="8" t="s">
        <v>919</v>
      </c>
      <c r="D7" s="8">
        <v>202412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4"/>
      <c r="C8" s="6" t="s">
        <v>920</v>
      </c>
      <c r="D8" s="6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21"/>
      <c r="C9" s="7" t="s">
        <v>921</v>
      </c>
      <c r="D9" s="7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23" t="str">
        <f>"INTRA-COMMODITY SPREAD CHARGES - INTER-MONTH STRATEGY ON "&amp;'OPTIONS - MARGIN INTERVALS'!A1</f>
        <v>INTRA-COMMODITY SPREAD CHARGES - INTER-MONTH STRATEGY ON AUGUST 30, 2022</v>
      </c>
      <c r="B11" s="124"/>
      <c r="C11" s="124"/>
      <c r="D11" s="124"/>
      <c r="E11" s="124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9" t="s">
        <v>0</v>
      </c>
      <c r="B12" s="138">
        <v>1</v>
      </c>
      <c r="C12" s="138">
        <v>2</v>
      </c>
      <c r="D12" s="131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0"/>
      <c r="B13" s="139"/>
      <c r="C13" s="139">
        <v>2</v>
      </c>
      <c r="D13" s="140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216</v>
      </c>
      <c r="D14" s="26">
        <v>175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127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140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3" t="str">
        <f>"SXF TIER STRUCTURE ON "&amp;'OPTIONS - MARGIN INTERVALS'!A1</f>
        <v>SXF TIER STRUCTURE ON AUGUST 30, 2022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25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33">
        <v>1</v>
      </c>
      <c r="C5" s="8" t="s">
        <v>922</v>
      </c>
      <c r="D5" s="8">
        <v>202209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4"/>
      <c r="C6" s="6" t="s">
        <v>923</v>
      </c>
      <c r="D6" s="7">
        <v>202212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4"/>
      <c r="C7" s="6" t="s">
        <v>924</v>
      </c>
      <c r="D7" s="8">
        <v>202303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21"/>
      <c r="C8" s="7" t="s">
        <v>925</v>
      </c>
      <c r="D8" s="7">
        <v>202306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33">
        <v>2</v>
      </c>
      <c r="C9" s="8" t="s">
        <v>926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21"/>
      <c r="C10" s="7" t="s">
        <v>927</v>
      </c>
      <c r="D10" s="7">
        <v>202412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33">
        <v>3</v>
      </c>
      <c r="C11" s="8" t="s">
        <v>928</v>
      </c>
      <c r="D11" s="8">
        <v>202512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21"/>
      <c r="C12" s="7" t="s">
        <v>929</v>
      </c>
      <c r="D12" s="7">
        <v>202612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3" t="str">
        <f>"INTRA-COMMODITY SPREAD CHARGES - INTER-MONTH STRATEGY ON "&amp;'OPTIONS - MARGIN INTERVALS'!A1</f>
        <v>INTRA-COMMODITY SPREAD CHARGES - INTER-MONTH STRATEGY ON AUGUST 30, 2022</v>
      </c>
      <c r="B14" s="124"/>
      <c r="C14" s="124"/>
      <c r="D14" s="124"/>
      <c r="E14" s="124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9" t="s">
        <v>0</v>
      </c>
      <c r="B15" s="141">
        <v>1</v>
      </c>
      <c r="C15" s="141">
        <v>2</v>
      </c>
      <c r="D15" s="12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0"/>
      <c r="B16" s="142"/>
      <c r="C16" s="142">
        <v>2</v>
      </c>
      <c r="D16" s="143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2134</v>
      </c>
      <c r="D17" s="26">
        <v>4637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1266</v>
      </c>
      <c r="D18" s="30">
        <v>4078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1482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9" priority="2" stopIfTrue="1" operator="equal">
      <formula>0</formula>
    </cfRule>
  </conditionalFormatting>
  <conditionalFormatting sqref="B18:B19">
    <cfRule type="cellIs" dxfId="8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44"/>
      <c r="B1" s="145"/>
      <c r="C1" s="145"/>
      <c r="D1" s="146"/>
    </row>
    <row r="2" spans="1:4" ht="50.1" customHeight="1" thickBot="1" x14ac:dyDescent="0.3">
      <c r="A2" s="147" t="str">
        <f>"INTRA-COMMODITY (Inter-Month) SPREAD CHARGES EFFECTIVE ON "&amp;'OPTIONS - MARGIN INTERVALS'!A1</f>
        <v>INTRA-COMMODITY (Inter-Month) SPREAD CHARGES EFFECTIVE ON AUGUST 30, 2022</v>
      </c>
      <c r="B2" s="148"/>
      <c r="C2" s="148"/>
      <c r="D2" s="149"/>
    </row>
    <row r="3" spans="1:4" ht="12.75" customHeight="1" x14ac:dyDescent="0.25">
      <c r="A3" s="150" t="s">
        <v>17</v>
      </c>
      <c r="B3" s="152" t="s">
        <v>12</v>
      </c>
      <c r="C3" s="152" t="s">
        <v>18</v>
      </c>
      <c r="D3" s="152" t="s">
        <v>19</v>
      </c>
    </row>
    <row r="4" spans="1:4" ht="30" customHeight="1" thickBot="1" x14ac:dyDescent="0.3">
      <c r="A4" s="151"/>
      <c r="B4" s="153"/>
      <c r="C4" s="153"/>
      <c r="D4" s="153"/>
    </row>
    <row r="5" spans="1:4" x14ac:dyDescent="0.25">
      <c r="A5" s="65" t="s">
        <v>688</v>
      </c>
      <c r="B5" s="66" t="s">
        <v>689</v>
      </c>
      <c r="C5" s="67">
        <v>450</v>
      </c>
      <c r="D5" s="68">
        <v>450</v>
      </c>
    </row>
    <row r="6" spans="1:4" x14ac:dyDescent="0.25">
      <c r="A6" s="65" t="s">
        <v>690</v>
      </c>
      <c r="B6" s="66" t="s">
        <v>691</v>
      </c>
      <c r="C6" s="67">
        <v>450</v>
      </c>
      <c r="D6" s="68">
        <v>450</v>
      </c>
    </row>
    <row r="7" spans="1:4" x14ac:dyDescent="0.25">
      <c r="A7" s="65" t="s">
        <v>692</v>
      </c>
      <c r="B7" s="66" t="s">
        <v>693</v>
      </c>
      <c r="C7" s="67">
        <v>225</v>
      </c>
      <c r="D7" s="68">
        <v>225</v>
      </c>
    </row>
    <row r="8" spans="1:4" x14ac:dyDescent="0.25">
      <c r="A8" s="65" t="s">
        <v>699</v>
      </c>
      <c r="B8" s="66" t="s">
        <v>700</v>
      </c>
      <c r="C8" s="67">
        <v>450</v>
      </c>
      <c r="D8" s="68">
        <v>450</v>
      </c>
    </row>
    <row r="9" spans="1:4" x14ac:dyDescent="0.25">
      <c r="A9" s="65" t="s">
        <v>701</v>
      </c>
      <c r="B9" s="66" t="s">
        <v>702</v>
      </c>
      <c r="C9" s="67">
        <v>200</v>
      </c>
      <c r="D9" s="68">
        <v>200</v>
      </c>
    </row>
    <row r="10" spans="1:4" x14ac:dyDescent="0.25">
      <c r="A10" s="63" t="s">
        <v>703</v>
      </c>
      <c r="B10" s="49" t="s">
        <v>704</v>
      </c>
      <c r="C10" s="67">
        <v>200</v>
      </c>
      <c r="D10" s="68">
        <v>200</v>
      </c>
    </row>
    <row r="11" spans="1:4" x14ac:dyDescent="0.25">
      <c r="A11" s="65" t="s">
        <v>709</v>
      </c>
      <c r="B11" s="66" t="s">
        <v>710</v>
      </c>
      <c r="C11" s="90">
        <v>125</v>
      </c>
      <c r="D11" s="91">
        <v>125</v>
      </c>
    </row>
    <row r="12" spans="1:4" x14ac:dyDescent="0.25">
      <c r="A12" s="65" t="s">
        <v>711</v>
      </c>
      <c r="B12" s="66" t="s">
        <v>712</v>
      </c>
      <c r="C12" s="67">
        <v>100</v>
      </c>
      <c r="D12" s="68">
        <v>100</v>
      </c>
    </row>
    <row r="13" spans="1:4" x14ac:dyDescent="0.25">
      <c r="A13" s="65" t="s">
        <v>713</v>
      </c>
      <c r="B13" s="66" t="s">
        <v>714</v>
      </c>
      <c r="C13" s="67">
        <v>100</v>
      </c>
      <c r="D13" s="68">
        <v>100</v>
      </c>
    </row>
    <row r="14" spans="1:4" x14ac:dyDescent="0.25">
      <c r="A14" s="65" t="s">
        <v>715</v>
      </c>
      <c r="B14" s="66" t="s">
        <v>716</v>
      </c>
      <c r="C14" s="67">
        <v>100</v>
      </c>
      <c r="D14" s="68">
        <v>100</v>
      </c>
    </row>
    <row r="15" spans="1:4" x14ac:dyDescent="0.25">
      <c r="A15" s="65" t="s">
        <v>719</v>
      </c>
      <c r="B15" s="69" t="s">
        <v>720</v>
      </c>
      <c r="C15" s="67">
        <v>100</v>
      </c>
      <c r="D15" s="68">
        <v>100</v>
      </c>
    </row>
    <row r="16" spans="1:4" x14ac:dyDescent="0.25">
      <c r="A16" s="65" t="s">
        <v>721</v>
      </c>
      <c r="B16" s="69" t="s">
        <v>722</v>
      </c>
      <c r="C16" s="67">
        <v>100</v>
      </c>
      <c r="D16" s="68">
        <v>100</v>
      </c>
    </row>
    <row r="17" spans="1:4" x14ac:dyDescent="0.25">
      <c r="A17" s="65" t="s">
        <v>723</v>
      </c>
      <c r="B17" s="69" t="s">
        <v>724</v>
      </c>
      <c r="C17" s="67">
        <v>100</v>
      </c>
      <c r="D17" s="68">
        <v>100</v>
      </c>
    </row>
    <row r="18" spans="1:4" x14ac:dyDescent="0.25">
      <c r="A18" s="65" t="s">
        <v>725</v>
      </c>
      <c r="B18" s="69" t="s">
        <v>726</v>
      </c>
      <c r="C18" s="67">
        <v>125</v>
      </c>
      <c r="D18" s="68">
        <v>125</v>
      </c>
    </row>
    <row r="19" spans="1:4" x14ac:dyDescent="0.25">
      <c r="A19" s="65" t="s">
        <v>727</v>
      </c>
      <c r="B19" s="66" t="s">
        <v>728</v>
      </c>
      <c r="C19" s="67">
        <v>100</v>
      </c>
      <c r="D19" s="68">
        <v>100</v>
      </c>
    </row>
    <row r="20" spans="1:4" x14ac:dyDescent="0.25">
      <c r="A20" s="65" t="s">
        <v>729</v>
      </c>
      <c r="B20" s="69" t="s">
        <v>730</v>
      </c>
      <c r="C20" s="67">
        <v>100</v>
      </c>
      <c r="D20" s="70">
        <v>100</v>
      </c>
    </row>
    <row r="21" spans="1:4" x14ac:dyDescent="0.25">
      <c r="A21" s="65" t="s">
        <v>731</v>
      </c>
      <c r="B21" s="69" t="s">
        <v>732</v>
      </c>
      <c r="C21" s="67">
        <v>100</v>
      </c>
      <c r="D21" s="70">
        <v>100</v>
      </c>
    </row>
    <row r="22" spans="1:4" x14ac:dyDescent="0.25">
      <c r="A22" s="65" t="s">
        <v>733</v>
      </c>
      <c r="B22" s="69" t="s">
        <v>734</v>
      </c>
      <c r="C22" s="67">
        <v>100</v>
      </c>
      <c r="D22" s="70">
        <v>100</v>
      </c>
    </row>
    <row r="23" spans="1:4" x14ac:dyDescent="0.25">
      <c r="A23" s="65" t="s">
        <v>735</v>
      </c>
      <c r="B23" s="69" t="s">
        <v>736</v>
      </c>
      <c r="C23" s="67">
        <v>100</v>
      </c>
      <c r="D23" s="70">
        <v>100</v>
      </c>
    </row>
    <row r="24" spans="1:4" x14ac:dyDescent="0.25">
      <c r="A24" s="65" t="s">
        <v>737</v>
      </c>
      <c r="B24" s="69" t="s">
        <v>738</v>
      </c>
      <c r="C24" s="67">
        <v>100</v>
      </c>
      <c r="D24" s="70">
        <v>100</v>
      </c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54" t="str">
        <f>"SHARE FUTURES INTRA-COMMODITY (Inter-Month) SPREAD CHARGES EFFECTIVE ON "&amp;'OPTIONS - MARGIN INTERVALS'!A1</f>
        <v>SHARE FUTURES INTRA-COMMODITY (Inter-Month) SPREAD CHARGES EFFECTIVE ON AUGUST 30, 2022</v>
      </c>
      <c r="B30" s="155"/>
      <c r="C30" s="155"/>
      <c r="D30" s="156"/>
    </row>
    <row r="31" spans="1:4" ht="15" customHeight="1" x14ac:dyDescent="0.25">
      <c r="A31" s="150" t="s">
        <v>17</v>
      </c>
      <c r="B31" s="152" t="s">
        <v>12</v>
      </c>
      <c r="C31" s="152" t="s">
        <v>18</v>
      </c>
      <c r="D31" s="152" t="s">
        <v>19</v>
      </c>
    </row>
    <row r="32" spans="1:4" ht="15.75" thickBot="1" x14ac:dyDescent="0.3">
      <c r="A32" s="151"/>
      <c r="B32" s="153"/>
      <c r="C32" s="153"/>
      <c r="D32" s="153"/>
    </row>
    <row r="33" spans="1:4" x14ac:dyDescent="0.25">
      <c r="A33" s="65" t="s">
        <v>739</v>
      </c>
      <c r="B33" s="69" t="s">
        <v>69</v>
      </c>
      <c r="C33" s="67">
        <v>75</v>
      </c>
      <c r="D33" s="68">
        <v>75</v>
      </c>
    </row>
    <row r="34" spans="1:4" x14ac:dyDescent="0.25">
      <c r="A34" s="65" t="s">
        <v>740</v>
      </c>
      <c r="B34" s="69" t="s">
        <v>53</v>
      </c>
      <c r="C34" s="67">
        <v>75</v>
      </c>
      <c r="D34" s="68">
        <v>75</v>
      </c>
    </row>
    <row r="35" spans="1:4" x14ac:dyDescent="0.25">
      <c r="A35" s="65" t="s">
        <v>741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742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743</v>
      </c>
      <c r="B37" s="69" t="s">
        <v>41</v>
      </c>
      <c r="C37" s="67">
        <v>75</v>
      </c>
      <c r="D37" s="68">
        <v>75</v>
      </c>
    </row>
    <row r="38" spans="1:4" x14ac:dyDescent="0.25">
      <c r="A38" s="65" t="s">
        <v>744</v>
      </c>
      <c r="B38" s="69" t="s">
        <v>91</v>
      </c>
      <c r="C38" s="67">
        <v>75</v>
      </c>
      <c r="D38" s="68">
        <v>75</v>
      </c>
    </row>
    <row r="39" spans="1:4" x14ac:dyDescent="0.25">
      <c r="A39" s="65" t="s">
        <v>745</v>
      </c>
      <c r="B39" s="69" t="s">
        <v>113</v>
      </c>
      <c r="C39" s="67">
        <v>75</v>
      </c>
      <c r="D39" s="68">
        <v>75</v>
      </c>
    </row>
    <row r="40" spans="1:4" x14ac:dyDescent="0.25">
      <c r="A40" s="65" t="s">
        <v>746</v>
      </c>
      <c r="B40" s="69" t="s">
        <v>161</v>
      </c>
      <c r="C40" s="67">
        <v>75</v>
      </c>
      <c r="D40" s="68">
        <v>75</v>
      </c>
    </row>
    <row r="41" spans="1:4" x14ac:dyDescent="0.25">
      <c r="A41" s="65" t="s">
        <v>747</v>
      </c>
      <c r="B41" s="69" t="s">
        <v>169</v>
      </c>
      <c r="C41" s="67">
        <v>75</v>
      </c>
      <c r="D41" s="68">
        <v>75</v>
      </c>
    </row>
    <row r="42" spans="1:4" x14ac:dyDescent="0.25">
      <c r="A42" s="65" t="s">
        <v>748</v>
      </c>
      <c r="B42" s="69" t="s">
        <v>509</v>
      </c>
      <c r="C42" s="67">
        <v>75</v>
      </c>
      <c r="D42" s="68">
        <v>75</v>
      </c>
    </row>
    <row r="43" spans="1:4" x14ac:dyDescent="0.25">
      <c r="A43" s="65" t="s">
        <v>749</v>
      </c>
      <c r="B43" s="69" t="s">
        <v>165</v>
      </c>
      <c r="C43" s="67">
        <v>75</v>
      </c>
      <c r="D43" s="68">
        <v>75</v>
      </c>
    </row>
    <row r="44" spans="1:4" x14ac:dyDescent="0.25">
      <c r="A44" s="65" t="s">
        <v>750</v>
      </c>
      <c r="B44" s="69" t="s">
        <v>163</v>
      </c>
      <c r="C44" s="67">
        <v>75</v>
      </c>
      <c r="D44" s="68">
        <v>75</v>
      </c>
    </row>
    <row r="45" spans="1:4" x14ac:dyDescent="0.25">
      <c r="A45" s="65" t="s">
        <v>751</v>
      </c>
      <c r="B45" s="69" t="s">
        <v>181</v>
      </c>
      <c r="C45" s="67">
        <v>75</v>
      </c>
      <c r="D45" s="68">
        <v>75</v>
      </c>
    </row>
    <row r="46" spans="1:4" x14ac:dyDescent="0.25">
      <c r="A46" s="65" t="s">
        <v>752</v>
      </c>
      <c r="B46" s="69" t="s">
        <v>153</v>
      </c>
      <c r="C46" s="67">
        <v>75</v>
      </c>
      <c r="D46" s="68">
        <v>75</v>
      </c>
    </row>
    <row r="47" spans="1:4" x14ac:dyDescent="0.25">
      <c r="A47" s="65" t="s">
        <v>753</v>
      </c>
      <c r="B47" s="69" t="s">
        <v>205</v>
      </c>
      <c r="C47" s="67">
        <v>75</v>
      </c>
      <c r="D47" s="68">
        <v>75</v>
      </c>
    </row>
    <row r="48" spans="1:4" x14ac:dyDescent="0.25">
      <c r="A48" s="65" t="s">
        <v>754</v>
      </c>
      <c r="B48" s="69" t="s">
        <v>237</v>
      </c>
      <c r="C48" s="67">
        <v>75</v>
      </c>
      <c r="D48" s="68">
        <v>75</v>
      </c>
    </row>
    <row r="49" spans="1:4" x14ac:dyDescent="0.25">
      <c r="A49" s="65" t="s">
        <v>755</v>
      </c>
      <c r="B49" s="69" t="s">
        <v>633</v>
      </c>
      <c r="C49" s="67">
        <v>75</v>
      </c>
      <c r="D49" s="68">
        <v>75</v>
      </c>
    </row>
    <row r="50" spans="1:4" x14ac:dyDescent="0.25">
      <c r="A50" s="65" t="s">
        <v>756</v>
      </c>
      <c r="B50" s="69" t="s">
        <v>235</v>
      </c>
      <c r="C50" s="67">
        <v>75</v>
      </c>
      <c r="D50" s="68">
        <v>75</v>
      </c>
    </row>
    <row r="51" spans="1:4" x14ac:dyDescent="0.25">
      <c r="A51" s="65" t="s">
        <v>757</v>
      </c>
      <c r="B51" s="69" t="s">
        <v>247</v>
      </c>
      <c r="C51" s="67">
        <v>75</v>
      </c>
      <c r="D51" s="68">
        <v>75</v>
      </c>
    </row>
    <row r="52" spans="1:4" x14ac:dyDescent="0.25">
      <c r="A52" s="65" t="s">
        <v>758</v>
      </c>
      <c r="B52" s="69" t="s">
        <v>249</v>
      </c>
      <c r="C52" s="67">
        <v>75</v>
      </c>
      <c r="D52" s="68">
        <v>75</v>
      </c>
    </row>
    <row r="53" spans="1:4" x14ac:dyDescent="0.25">
      <c r="A53" s="65" t="s">
        <v>759</v>
      </c>
      <c r="B53" s="69" t="s">
        <v>215</v>
      </c>
      <c r="C53" s="67">
        <v>75</v>
      </c>
      <c r="D53" s="68">
        <v>75</v>
      </c>
    </row>
    <row r="54" spans="1:4" x14ac:dyDescent="0.25">
      <c r="A54" s="65" t="s">
        <v>760</v>
      </c>
      <c r="B54" s="69" t="s">
        <v>363</v>
      </c>
      <c r="C54" s="67">
        <v>75</v>
      </c>
      <c r="D54" s="68">
        <v>75</v>
      </c>
    </row>
    <row r="55" spans="1:4" x14ac:dyDescent="0.25">
      <c r="A55" s="65" t="s">
        <v>761</v>
      </c>
      <c r="B55" s="69" t="s">
        <v>271</v>
      </c>
      <c r="C55" s="67">
        <v>75</v>
      </c>
      <c r="D55" s="68">
        <v>75</v>
      </c>
    </row>
    <row r="56" spans="1:4" x14ac:dyDescent="0.25">
      <c r="A56" s="65" t="s">
        <v>762</v>
      </c>
      <c r="B56" s="69" t="s">
        <v>263</v>
      </c>
      <c r="C56" s="67">
        <v>75</v>
      </c>
      <c r="D56" s="68">
        <v>75</v>
      </c>
    </row>
    <row r="57" spans="1:4" x14ac:dyDescent="0.25">
      <c r="A57" s="65" t="s">
        <v>763</v>
      </c>
      <c r="B57" s="69" t="s">
        <v>281</v>
      </c>
      <c r="C57" s="67">
        <v>75</v>
      </c>
      <c r="D57" s="68">
        <v>75</v>
      </c>
    </row>
    <row r="58" spans="1:4" x14ac:dyDescent="0.25">
      <c r="A58" s="65" t="s">
        <v>764</v>
      </c>
      <c r="B58" s="69" t="s">
        <v>333</v>
      </c>
      <c r="C58" s="67">
        <v>75</v>
      </c>
      <c r="D58" s="68">
        <v>75</v>
      </c>
    </row>
    <row r="59" spans="1:4" x14ac:dyDescent="0.25">
      <c r="A59" s="65" t="s">
        <v>765</v>
      </c>
      <c r="B59" s="69" t="s">
        <v>283</v>
      </c>
      <c r="C59" s="67">
        <v>75</v>
      </c>
      <c r="D59" s="68">
        <v>75</v>
      </c>
    </row>
    <row r="60" spans="1:4" x14ac:dyDescent="0.25">
      <c r="A60" s="65" t="s">
        <v>766</v>
      </c>
      <c r="B60" s="69" t="s">
        <v>293</v>
      </c>
      <c r="C60" s="67">
        <v>75</v>
      </c>
      <c r="D60" s="68">
        <v>75</v>
      </c>
    </row>
    <row r="61" spans="1:4" x14ac:dyDescent="0.25">
      <c r="A61" s="65" t="s">
        <v>767</v>
      </c>
      <c r="B61" s="69" t="s">
        <v>251</v>
      </c>
      <c r="C61" s="67">
        <v>75</v>
      </c>
      <c r="D61" s="68">
        <v>75</v>
      </c>
    </row>
    <row r="62" spans="1:4" x14ac:dyDescent="0.25">
      <c r="A62" s="65" t="s">
        <v>768</v>
      </c>
      <c r="B62" s="69" t="s">
        <v>299</v>
      </c>
      <c r="C62" s="67">
        <v>75</v>
      </c>
      <c r="D62" s="68">
        <v>75</v>
      </c>
    </row>
    <row r="63" spans="1:4" x14ac:dyDescent="0.25">
      <c r="A63" s="65" t="s">
        <v>769</v>
      </c>
      <c r="B63" s="69" t="s">
        <v>327</v>
      </c>
      <c r="C63" s="67">
        <v>75</v>
      </c>
      <c r="D63" s="68">
        <v>75</v>
      </c>
    </row>
    <row r="64" spans="1:4" x14ac:dyDescent="0.25">
      <c r="A64" s="65" t="s">
        <v>770</v>
      </c>
      <c r="B64" s="69" t="s">
        <v>639</v>
      </c>
      <c r="C64" s="67">
        <v>75</v>
      </c>
      <c r="D64" s="68">
        <v>75</v>
      </c>
    </row>
    <row r="65" spans="1:4" x14ac:dyDescent="0.25">
      <c r="A65" s="65" t="s">
        <v>771</v>
      </c>
      <c r="B65" s="69" t="s">
        <v>329</v>
      </c>
      <c r="C65" s="67">
        <v>75</v>
      </c>
      <c r="D65" s="68">
        <v>75</v>
      </c>
    </row>
    <row r="66" spans="1:4" x14ac:dyDescent="0.25">
      <c r="A66" s="65" t="s">
        <v>772</v>
      </c>
      <c r="B66" s="69" t="s">
        <v>469</v>
      </c>
      <c r="C66" s="67">
        <v>75</v>
      </c>
      <c r="D66" s="68">
        <v>75</v>
      </c>
    </row>
    <row r="67" spans="1:4" x14ac:dyDescent="0.25">
      <c r="A67" s="65" t="s">
        <v>773</v>
      </c>
      <c r="B67" s="69" t="s">
        <v>643</v>
      </c>
      <c r="C67" s="67">
        <v>75</v>
      </c>
      <c r="D67" s="68">
        <v>75</v>
      </c>
    </row>
    <row r="68" spans="1:4" x14ac:dyDescent="0.25">
      <c r="A68" s="65" t="s">
        <v>774</v>
      </c>
      <c r="B68" s="69" t="s">
        <v>347</v>
      </c>
      <c r="C68" s="67">
        <v>75</v>
      </c>
      <c r="D68" s="68">
        <v>75</v>
      </c>
    </row>
    <row r="69" spans="1:4" x14ac:dyDescent="0.25">
      <c r="A69" s="65" t="s">
        <v>775</v>
      </c>
      <c r="B69" s="69" t="s">
        <v>505</v>
      </c>
      <c r="C69" s="67">
        <v>75</v>
      </c>
      <c r="D69" s="68">
        <v>75</v>
      </c>
    </row>
    <row r="70" spans="1:4" x14ac:dyDescent="0.25">
      <c r="A70" s="65" t="s">
        <v>776</v>
      </c>
      <c r="B70" s="69" t="s">
        <v>355</v>
      </c>
      <c r="C70" s="67">
        <v>75</v>
      </c>
      <c r="D70" s="68">
        <v>75</v>
      </c>
    </row>
    <row r="71" spans="1:4" x14ac:dyDescent="0.25">
      <c r="A71" s="65" t="s">
        <v>777</v>
      </c>
      <c r="B71" s="69" t="s">
        <v>371</v>
      </c>
      <c r="C71" s="67">
        <v>75</v>
      </c>
      <c r="D71" s="68">
        <v>75</v>
      </c>
    </row>
    <row r="72" spans="1:4" x14ac:dyDescent="0.25">
      <c r="A72" s="65" t="s">
        <v>778</v>
      </c>
      <c r="B72" s="69" t="s">
        <v>233</v>
      </c>
      <c r="C72" s="67">
        <v>75</v>
      </c>
      <c r="D72" s="68">
        <v>75</v>
      </c>
    </row>
    <row r="73" spans="1:4" x14ac:dyDescent="0.25">
      <c r="A73" s="65" t="s">
        <v>779</v>
      </c>
      <c r="B73" s="69" t="s">
        <v>383</v>
      </c>
      <c r="C73" s="67">
        <v>75</v>
      </c>
      <c r="D73" s="68">
        <v>75</v>
      </c>
    </row>
    <row r="74" spans="1:4" x14ac:dyDescent="0.25">
      <c r="A74" s="65" t="s">
        <v>780</v>
      </c>
      <c r="B74" s="69" t="s">
        <v>387</v>
      </c>
      <c r="C74" s="67">
        <v>75</v>
      </c>
      <c r="D74" s="68">
        <v>75</v>
      </c>
    </row>
    <row r="75" spans="1:4" x14ac:dyDescent="0.25">
      <c r="A75" s="65" t="s">
        <v>781</v>
      </c>
      <c r="B75" s="69" t="s">
        <v>337</v>
      </c>
      <c r="C75" s="67">
        <v>75</v>
      </c>
      <c r="D75" s="68">
        <v>75</v>
      </c>
    </row>
    <row r="76" spans="1:4" x14ac:dyDescent="0.25">
      <c r="A76" s="65" t="s">
        <v>782</v>
      </c>
      <c r="B76" s="69" t="s">
        <v>391</v>
      </c>
      <c r="C76" s="67">
        <v>75</v>
      </c>
      <c r="D76" s="68">
        <v>75</v>
      </c>
    </row>
    <row r="77" spans="1:4" x14ac:dyDescent="0.25">
      <c r="A77" s="65" t="s">
        <v>783</v>
      </c>
      <c r="B77" s="69" t="s">
        <v>395</v>
      </c>
      <c r="C77" s="67">
        <v>75</v>
      </c>
      <c r="D77" s="68">
        <v>75</v>
      </c>
    </row>
    <row r="78" spans="1:4" x14ac:dyDescent="0.25">
      <c r="A78" s="65" t="s">
        <v>784</v>
      </c>
      <c r="B78" s="69" t="s">
        <v>397</v>
      </c>
      <c r="C78" s="67">
        <v>75</v>
      </c>
      <c r="D78" s="68">
        <v>75</v>
      </c>
    </row>
    <row r="79" spans="1:4" x14ac:dyDescent="0.25">
      <c r="A79" s="65" t="s">
        <v>785</v>
      </c>
      <c r="B79" s="69" t="s">
        <v>273</v>
      </c>
      <c r="C79" s="67">
        <v>75</v>
      </c>
      <c r="D79" s="68">
        <v>75</v>
      </c>
    </row>
    <row r="80" spans="1:4" x14ac:dyDescent="0.25">
      <c r="A80" s="65" t="s">
        <v>786</v>
      </c>
      <c r="B80" s="69" t="s">
        <v>173</v>
      </c>
      <c r="C80" s="67">
        <v>75</v>
      </c>
      <c r="D80" s="68">
        <v>75</v>
      </c>
    </row>
    <row r="81" spans="1:4" x14ac:dyDescent="0.25">
      <c r="A81" s="65" t="s">
        <v>787</v>
      </c>
      <c r="B81" s="69" t="s">
        <v>115</v>
      </c>
      <c r="C81" s="67">
        <v>75</v>
      </c>
      <c r="D81" s="68">
        <v>75</v>
      </c>
    </row>
    <row r="82" spans="1:4" x14ac:dyDescent="0.25">
      <c r="A82" s="65" t="s">
        <v>788</v>
      </c>
      <c r="B82" s="69" t="s">
        <v>411</v>
      </c>
      <c r="C82" s="67">
        <v>75</v>
      </c>
      <c r="D82" s="68">
        <v>75</v>
      </c>
    </row>
    <row r="83" spans="1:4" x14ac:dyDescent="0.25">
      <c r="A83" s="65" t="s">
        <v>789</v>
      </c>
      <c r="B83" s="69" t="s">
        <v>45</v>
      </c>
      <c r="C83" s="67">
        <v>75</v>
      </c>
      <c r="D83" s="68">
        <v>75</v>
      </c>
    </row>
    <row r="84" spans="1:4" x14ac:dyDescent="0.25">
      <c r="A84" s="65" t="s">
        <v>790</v>
      </c>
      <c r="B84" s="69" t="s">
        <v>137</v>
      </c>
      <c r="C84" s="67">
        <v>75</v>
      </c>
      <c r="D84" s="68">
        <v>75</v>
      </c>
    </row>
    <row r="85" spans="1:4" x14ac:dyDescent="0.25">
      <c r="A85" s="65" t="s">
        <v>791</v>
      </c>
      <c r="B85" s="69" t="s">
        <v>431</v>
      </c>
      <c r="C85" s="67">
        <v>75</v>
      </c>
      <c r="D85" s="68">
        <v>75</v>
      </c>
    </row>
    <row r="86" spans="1:4" x14ac:dyDescent="0.25">
      <c r="A86" s="65" t="s">
        <v>792</v>
      </c>
      <c r="B86" s="69" t="s">
        <v>561</v>
      </c>
      <c r="C86" s="67">
        <v>75</v>
      </c>
      <c r="D86" s="68">
        <v>75</v>
      </c>
    </row>
    <row r="87" spans="1:4" x14ac:dyDescent="0.25">
      <c r="A87" s="65" t="s">
        <v>793</v>
      </c>
      <c r="B87" s="69" t="s">
        <v>617</v>
      </c>
      <c r="C87" s="67">
        <v>75</v>
      </c>
      <c r="D87" s="68">
        <v>75</v>
      </c>
    </row>
    <row r="88" spans="1:4" x14ac:dyDescent="0.25">
      <c r="A88" s="65" t="s">
        <v>794</v>
      </c>
      <c r="B88" s="69" t="s">
        <v>451</v>
      </c>
      <c r="C88" s="67">
        <v>75</v>
      </c>
      <c r="D88" s="68">
        <v>75</v>
      </c>
    </row>
    <row r="89" spans="1:4" x14ac:dyDescent="0.25">
      <c r="A89" s="65" t="s">
        <v>795</v>
      </c>
      <c r="B89" s="69" t="s">
        <v>449</v>
      </c>
      <c r="C89" s="67">
        <v>75</v>
      </c>
      <c r="D89" s="68">
        <v>75</v>
      </c>
    </row>
    <row r="90" spans="1:4" x14ac:dyDescent="0.25">
      <c r="A90" s="65" t="s">
        <v>796</v>
      </c>
      <c r="B90" s="69" t="s">
        <v>359</v>
      </c>
      <c r="C90" s="67">
        <v>75</v>
      </c>
      <c r="D90" s="68">
        <v>75</v>
      </c>
    </row>
    <row r="91" spans="1:4" x14ac:dyDescent="0.25">
      <c r="A91" s="65" t="s">
        <v>797</v>
      </c>
      <c r="B91" s="69" t="s">
        <v>67</v>
      </c>
      <c r="C91" s="67">
        <v>75</v>
      </c>
      <c r="D91" s="68">
        <v>75</v>
      </c>
    </row>
    <row r="92" spans="1:4" x14ac:dyDescent="0.25">
      <c r="A92" s="65" t="s">
        <v>798</v>
      </c>
      <c r="B92" s="69" t="s">
        <v>465</v>
      </c>
      <c r="C92" s="67">
        <v>75</v>
      </c>
      <c r="D92" s="68">
        <v>75</v>
      </c>
    </row>
    <row r="93" spans="1:4" x14ac:dyDescent="0.25">
      <c r="A93" s="65" t="s">
        <v>799</v>
      </c>
      <c r="B93" s="69" t="s">
        <v>119</v>
      </c>
      <c r="C93" s="67">
        <v>75</v>
      </c>
      <c r="D93" s="68">
        <v>75</v>
      </c>
    </row>
    <row r="94" spans="1:4" x14ac:dyDescent="0.25">
      <c r="A94" s="65" t="s">
        <v>800</v>
      </c>
      <c r="B94" s="69" t="s">
        <v>569</v>
      </c>
      <c r="C94" s="67">
        <v>75</v>
      </c>
      <c r="D94" s="68">
        <v>75</v>
      </c>
    </row>
    <row r="95" spans="1:4" x14ac:dyDescent="0.25">
      <c r="A95" s="65" t="s">
        <v>801</v>
      </c>
      <c r="B95" s="69" t="s">
        <v>103</v>
      </c>
      <c r="C95" s="67">
        <v>75</v>
      </c>
      <c r="D95" s="68">
        <v>75</v>
      </c>
    </row>
    <row r="96" spans="1:4" x14ac:dyDescent="0.25">
      <c r="A96" s="65" t="s">
        <v>802</v>
      </c>
      <c r="B96" s="69" t="s">
        <v>567</v>
      </c>
      <c r="C96" s="67">
        <v>75</v>
      </c>
      <c r="D96" s="68">
        <v>75</v>
      </c>
    </row>
    <row r="97" spans="1:4" x14ac:dyDescent="0.25">
      <c r="A97" s="65" t="s">
        <v>803</v>
      </c>
      <c r="B97" s="69" t="s">
        <v>473</v>
      </c>
      <c r="C97" s="67">
        <v>75</v>
      </c>
      <c r="D97" s="68">
        <v>75</v>
      </c>
    </row>
    <row r="98" spans="1:4" x14ac:dyDescent="0.25">
      <c r="A98" s="65" t="s">
        <v>804</v>
      </c>
      <c r="B98" s="69" t="s">
        <v>481</v>
      </c>
      <c r="C98" s="67">
        <v>75</v>
      </c>
      <c r="D98" s="68">
        <v>75</v>
      </c>
    </row>
    <row r="99" spans="1:4" x14ac:dyDescent="0.25">
      <c r="A99" s="65" t="s">
        <v>805</v>
      </c>
      <c r="B99" s="69" t="s">
        <v>483</v>
      </c>
      <c r="C99" s="67">
        <v>75</v>
      </c>
      <c r="D99" s="68">
        <v>75</v>
      </c>
    </row>
    <row r="100" spans="1:4" x14ac:dyDescent="0.25">
      <c r="A100" s="65" t="s">
        <v>806</v>
      </c>
      <c r="B100" s="69" t="s">
        <v>493</v>
      </c>
      <c r="C100" s="67">
        <v>75</v>
      </c>
      <c r="D100" s="68">
        <v>75</v>
      </c>
    </row>
    <row r="101" spans="1:4" x14ac:dyDescent="0.25">
      <c r="A101" s="65" t="s">
        <v>807</v>
      </c>
      <c r="B101" s="69" t="s">
        <v>503</v>
      </c>
      <c r="C101" s="67">
        <v>75</v>
      </c>
      <c r="D101" s="68">
        <v>75</v>
      </c>
    </row>
    <row r="102" spans="1:4" x14ac:dyDescent="0.25">
      <c r="A102" s="65" t="s">
        <v>808</v>
      </c>
      <c r="B102" s="69" t="s">
        <v>525</v>
      </c>
      <c r="C102" s="67">
        <v>75</v>
      </c>
      <c r="D102" s="68">
        <v>75</v>
      </c>
    </row>
    <row r="103" spans="1:4" x14ac:dyDescent="0.25">
      <c r="A103" s="65" t="s">
        <v>809</v>
      </c>
      <c r="B103" s="69" t="s">
        <v>77</v>
      </c>
      <c r="C103" s="67">
        <v>75</v>
      </c>
      <c r="D103" s="68">
        <v>75</v>
      </c>
    </row>
    <row r="104" spans="1:4" x14ac:dyDescent="0.25">
      <c r="A104" s="65" t="s">
        <v>810</v>
      </c>
      <c r="B104" s="69" t="s">
        <v>537</v>
      </c>
      <c r="C104" s="67">
        <v>75</v>
      </c>
      <c r="D104" s="68">
        <v>75</v>
      </c>
    </row>
    <row r="105" spans="1:4" x14ac:dyDescent="0.25">
      <c r="A105" s="65" t="s">
        <v>811</v>
      </c>
      <c r="B105" s="69" t="s">
        <v>545</v>
      </c>
      <c r="C105" s="67">
        <v>75</v>
      </c>
      <c r="D105" s="68">
        <v>75</v>
      </c>
    </row>
    <row r="106" spans="1:4" x14ac:dyDescent="0.25">
      <c r="A106" s="65" t="s">
        <v>812</v>
      </c>
      <c r="B106" s="69" t="s">
        <v>245</v>
      </c>
      <c r="C106" s="67">
        <v>75</v>
      </c>
      <c r="D106" s="68">
        <v>75</v>
      </c>
    </row>
    <row r="107" spans="1:4" x14ac:dyDescent="0.25">
      <c r="A107" s="65" t="s">
        <v>813</v>
      </c>
      <c r="B107" s="69" t="s">
        <v>549</v>
      </c>
      <c r="C107" s="67">
        <v>75</v>
      </c>
      <c r="D107" s="68">
        <v>75</v>
      </c>
    </row>
    <row r="108" spans="1:4" x14ac:dyDescent="0.25">
      <c r="A108" s="65" t="s">
        <v>814</v>
      </c>
      <c r="B108" s="69" t="s">
        <v>47</v>
      </c>
      <c r="C108" s="67">
        <v>75</v>
      </c>
      <c r="D108" s="68">
        <v>75</v>
      </c>
    </row>
    <row r="109" spans="1:4" x14ac:dyDescent="0.25">
      <c r="A109" s="65" t="s">
        <v>815</v>
      </c>
      <c r="B109" s="69" t="s">
        <v>117</v>
      </c>
      <c r="C109" s="67">
        <v>75</v>
      </c>
      <c r="D109" s="68">
        <v>75</v>
      </c>
    </row>
    <row r="110" spans="1:4" x14ac:dyDescent="0.25">
      <c r="A110" s="65" t="s">
        <v>816</v>
      </c>
      <c r="B110" s="69" t="s">
        <v>121</v>
      </c>
      <c r="C110" s="67">
        <v>75</v>
      </c>
      <c r="D110" s="68">
        <v>75</v>
      </c>
    </row>
    <row r="111" spans="1:4" x14ac:dyDescent="0.25">
      <c r="A111" s="65" t="s">
        <v>817</v>
      </c>
      <c r="B111" s="69" t="s">
        <v>185</v>
      </c>
      <c r="C111" s="67">
        <v>75</v>
      </c>
      <c r="D111" s="68">
        <v>75</v>
      </c>
    </row>
    <row r="112" spans="1:4" x14ac:dyDescent="0.25">
      <c r="A112" s="65" t="s">
        <v>818</v>
      </c>
      <c r="B112" s="69" t="s">
        <v>187</v>
      </c>
      <c r="C112" s="67">
        <v>75</v>
      </c>
      <c r="D112" s="68">
        <v>75</v>
      </c>
    </row>
    <row r="113" spans="1:4" x14ac:dyDescent="0.25">
      <c r="A113" s="65" t="s">
        <v>819</v>
      </c>
      <c r="B113" s="69" t="s">
        <v>179</v>
      </c>
      <c r="C113" s="67">
        <v>75</v>
      </c>
      <c r="D113" s="68">
        <v>75</v>
      </c>
    </row>
    <row r="114" spans="1:4" x14ac:dyDescent="0.25">
      <c r="A114" s="65" t="s">
        <v>820</v>
      </c>
      <c r="B114" s="69" t="s">
        <v>585</v>
      </c>
      <c r="C114" s="67">
        <v>75</v>
      </c>
      <c r="D114" s="68">
        <v>75</v>
      </c>
    </row>
    <row r="115" spans="1:4" x14ac:dyDescent="0.25">
      <c r="A115" s="65" t="s">
        <v>821</v>
      </c>
      <c r="B115" s="69" t="s">
        <v>433</v>
      </c>
      <c r="C115" s="67">
        <v>75</v>
      </c>
      <c r="D115" s="68">
        <v>75</v>
      </c>
    </row>
    <row r="116" spans="1:4" x14ac:dyDescent="0.25">
      <c r="A116" s="65" t="s">
        <v>822</v>
      </c>
      <c r="B116" s="69" t="s">
        <v>43</v>
      </c>
      <c r="C116" s="67">
        <v>75</v>
      </c>
      <c r="D116" s="68">
        <v>75</v>
      </c>
    </row>
    <row r="117" spans="1:4" x14ac:dyDescent="0.25">
      <c r="A117" s="65" t="s">
        <v>823</v>
      </c>
      <c r="B117" s="69" t="s">
        <v>603</v>
      </c>
      <c r="C117" s="67">
        <v>75</v>
      </c>
      <c r="D117" s="68">
        <v>75</v>
      </c>
    </row>
    <row r="118" spans="1:4" x14ac:dyDescent="0.25">
      <c r="A118" s="65" t="s">
        <v>824</v>
      </c>
      <c r="B118" s="69" t="s">
        <v>609</v>
      </c>
      <c r="C118" s="67">
        <v>75</v>
      </c>
      <c r="D118" s="68">
        <v>75</v>
      </c>
    </row>
    <row r="119" spans="1:4" x14ac:dyDescent="0.25">
      <c r="A119" s="65" t="s">
        <v>825</v>
      </c>
      <c r="B119" s="69" t="s">
        <v>291</v>
      </c>
      <c r="C119" s="67">
        <v>75</v>
      </c>
      <c r="D119" s="68">
        <v>75</v>
      </c>
    </row>
    <row r="120" spans="1:4" x14ac:dyDescent="0.25">
      <c r="A120" s="65" t="s">
        <v>826</v>
      </c>
      <c r="B120" s="69" t="s">
        <v>615</v>
      </c>
      <c r="C120" s="67">
        <v>75</v>
      </c>
      <c r="D120" s="68">
        <v>75</v>
      </c>
    </row>
    <row r="121" spans="1:4" x14ac:dyDescent="0.25">
      <c r="A121" s="65" t="s">
        <v>827</v>
      </c>
      <c r="B121" s="69" t="s">
        <v>605</v>
      </c>
      <c r="C121" s="67">
        <v>75</v>
      </c>
      <c r="D121" s="68">
        <v>75</v>
      </c>
    </row>
    <row r="122" spans="1:4" x14ac:dyDescent="0.25">
      <c r="A122" s="65" t="s">
        <v>828</v>
      </c>
      <c r="B122" s="69" t="s">
        <v>629</v>
      </c>
      <c r="C122" s="67">
        <v>75</v>
      </c>
      <c r="D122" s="68">
        <v>75</v>
      </c>
    </row>
    <row r="123" spans="1:4" x14ac:dyDescent="0.25">
      <c r="A123" s="65" t="s">
        <v>829</v>
      </c>
      <c r="B123" s="69" t="s">
        <v>645</v>
      </c>
      <c r="C123" s="67">
        <v>75</v>
      </c>
      <c r="D123" s="68">
        <v>75</v>
      </c>
    </row>
    <row r="124" spans="1:4" x14ac:dyDescent="0.25">
      <c r="A124" s="65" t="s">
        <v>830</v>
      </c>
      <c r="B124" s="69" t="s">
        <v>637</v>
      </c>
      <c r="C124" s="67">
        <v>75</v>
      </c>
      <c r="D124" s="68">
        <v>75</v>
      </c>
    </row>
    <row r="125" spans="1:4" x14ac:dyDescent="0.25">
      <c r="A125" s="65" t="s">
        <v>831</v>
      </c>
      <c r="B125" s="69" t="s">
        <v>157</v>
      </c>
      <c r="C125" s="67">
        <v>75</v>
      </c>
      <c r="D125" s="68">
        <v>75</v>
      </c>
    </row>
    <row r="126" spans="1:4" x14ac:dyDescent="0.25">
      <c r="A126" s="65" t="s">
        <v>832</v>
      </c>
      <c r="B126" s="69" t="s">
        <v>635</v>
      </c>
      <c r="C126" s="67">
        <v>75</v>
      </c>
      <c r="D126" s="68">
        <v>75</v>
      </c>
    </row>
    <row r="127" spans="1:4" x14ac:dyDescent="0.25">
      <c r="A127" s="65" t="s">
        <v>833</v>
      </c>
      <c r="B127" s="69" t="s">
        <v>325</v>
      </c>
      <c r="C127" s="67">
        <v>75</v>
      </c>
      <c r="D127" s="68">
        <v>75</v>
      </c>
    </row>
    <row r="128" spans="1:4" x14ac:dyDescent="0.25">
      <c r="A128" s="65" t="s">
        <v>834</v>
      </c>
      <c r="B128" s="69" t="s">
        <v>653</v>
      </c>
      <c r="C128" s="67">
        <v>75</v>
      </c>
      <c r="D128" s="68">
        <v>75</v>
      </c>
    </row>
    <row r="129" spans="1:4" x14ac:dyDescent="0.25">
      <c r="A129" s="65" t="s">
        <v>835</v>
      </c>
      <c r="B129" s="69" t="s">
        <v>663</v>
      </c>
      <c r="C129" s="67">
        <v>75</v>
      </c>
      <c r="D129" s="68">
        <v>75</v>
      </c>
    </row>
    <row r="130" spans="1:4" x14ac:dyDescent="0.25">
      <c r="A130" s="65" t="s">
        <v>836</v>
      </c>
      <c r="B130" s="69" t="s">
        <v>659</v>
      </c>
      <c r="C130" s="67">
        <v>75</v>
      </c>
      <c r="D130" s="68">
        <v>75</v>
      </c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view="pageBreakPreview" zoomScale="80" zoomScaleNormal="80" zoomScaleSheetLayoutView="80" workbookViewId="0">
      <selection sqref="A1:C1"/>
    </sheetView>
  </sheetViews>
  <sheetFormatPr defaultColWidth="11.42578125" defaultRowHeight="15" x14ac:dyDescent="0.25"/>
  <cols>
    <col min="1" max="1" width="22.28515625" bestFit="1" customWidth="1"/>
    <col min="2" max="2" width="23.5703125" bestFit="1" customWidth="1"/>
    <col min="3" max="3" width="36" customWidth="1"/>
  </cols>
  <sheetData>
    <row r="1" spans="1:3" ht="60" customHeight="1" x14ac:dyDescent="0.25">
      <c r="A1" s="157"/>
      <c r="B1" s="158"/>
      <c r="C1" s="159"/>
    </row>
    <row r="2" spans="1:3" ht="50.1" customHeight="1" thickBot="1" x14ac:dyDescent="0.3">
      <c r="A2" s="154" t="str">
        <f>"INTER-COMMODITY SPREAD CHARGES EFFECTIVE ON "&amp;'OPTIONS - MARGIN INTERVALS'!A1</f>
        <v>INTER-COMMODITY SPREAD CHARGES EFFECTIVE ON AUGUST 30, 2022</v>
      </c>
      <c r="B2" s="155"/>
      <c r="C2" s="156"/>
    </row>
    <row r="3" spans="1:3" ht="12.75" customHeight="1" x14ac:dyDescent="0.25">
      <c r="A3" s="160" t="s">
        <v>24</v>
      </c>
      <c r="B3" s="161" t="s">
        <v>25</v>
      </c>
      <c r="C3" s="162" t="s">
        <v>26</v>
      </c>
    </row>
    <row r="4" spans="1:3" ht="45.75" customHeight="1" x14ac:dyDescent="0.25">
      <c r="A4" s="150"/>
      <c r="B4" s="152"/>
      <c r="C4" s="163"/>
    </row>
    <row r="5" spans="1:3" x14ac:dyDescent="0.25">
      <c r="A5" s="75" t="s">
        <v>930</v>
      </c>
      <c r="B5" s="76">
        <v>0</v>
      </c>
      <c r="C5" s="77">
        <v>0</v>
      </c>
    </row>
    <row r="6" spans="1:3" x14ac:dyDescent="0.25">
      <c r="A6" s="75" t="s">
        <v>931</v>
      </c>
      <c r="B6" s="76">
        <v>0.9</v>
      </c>
      <c r="C6" s="77">
        <v>0.9</v>
      </c>
    </row>
    <row r="7" spans="1:3" x14ac:dyDescent="0.25">
      <c r="A7" s="75" t="s">
        <v>932</v>
      </c>
      <c r="B7" s="76">
        <v>1</v>
      </c>
      <c r="C7" s="77">
        <v>1</v>
      </c>
    </row>
    <row r="8" spans="1:3" x14ac:dyDescent="0.25">
      <c r="A8" s="75" t="s">
        <v>933</v>
      </c>
      <c r="B8" s="76">
        <v>0.9</v>
      </c>
      <c r="C8" s="77">
        <v>0.9</v>
      </c>
    </row>
    <row r="9" spans="1:3" x14ac:dyDescent="0.25">
      <c r="A9" s="75" t="s">
        <v>934</v>
      </c>
      <c r="B9" s="76">
        <v>0.9</v>
      </c>
      <c r="C9" s="77">
        <v>0.9</v>
      </c>
    </row>
    <row r="10" spans="1:3" x14ac:dyDescent="0.25">
      <c r="A10" s="75"/>
      <c r="B10" s="76"/>
      <c r="C10" s="77"/>
    </row>
    <row r="11" spans="1:3" x14ac:dyDescent="0.25">
      <c r="A11" s="75"/>
      <c r="B11" s="76"/>
      <c r="C11" s="77"/>
    </row>
    <row r="12" spans="1:3" x14ac:dyDescent="0.25">
      <c r="A12" s="75"/>
      <c r="B12" s="76"/>
      <c r="C12" s="77"/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zoomScale="80" zoomScaleNormal="100" zoomScaleSheetLayoutView="80" workbookViewId="0">
      <selection sqref="A1:F1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64" t="s">
        <v>935</v>
      </c>
      <c r="B1" s="164"/>
      <c r="C1" s="164"/>
      <c r="D1" s="164"/>
      <c r="E1" s="164"/>
      <c r="F1" s="164"/>
    </row>
    <row r="2" spans="1:6" ht="50.1" customHeight="1" x14ac:dyDescent="0.25">
      <c r="A2" s="165" t="str">
        <f>"INTERVALLES DE MARGE EN VIGUEUR LE "&amp;A1</f>
        <v>INTERVALLES DE MARGE EN VIGUEUR LE 30 AOUT 2022</v>
      </c>
      <c r="B2" s="165"/>
      <c r="C2" s="165"/>
      <c r="D2" s="165"/>
      <c r="E2" s="165"/>
      <c r="F2" s="165"/>
    </row>
    <row r="3" spans="1:6" ht="12.75" customHeight="1" x14ac:dyDescent="0.25">
      <c r="A3" s="166" t="s">
        <v>27</v>
      </c>
      <c r="B3" s="166" t="s">
        <v>21</v>
      </c>
      <c r="C3" s="166" t="s">
        <v>28</v>
      </c>
      <c r="D3" s="166" t="s">
        <v>29</v>
      </c>
      <c r="E3" s="166" t="s">
        <v>30</v>
      </c>
      <c r="F3" s="166" t="s">
        <v>31</v>
      </c>
    </row>
    <row r="4" spans="1:6" ht="15.75" thickBot="1" x14ac:dyDescent="0.3">
      <c r="A4" s="166"/>
      <c r="B4" s="166"/>
      <c r="C4" s="166"/>
      <c r="D4" s="166"/>
      <c r="E4" s="166"/>
      <c r="F4" s="166"/>
    </row>
    <row r="5" spans="1:6" x14ac:dyDescent="0.25">
      <c r="A5" s="37" t="s">
        <v>40</v>
      </c>
      <c r="B5" s="38" t="s">
        <v>936</v>
      </c>
      <c r="C5" s="64">
        <v>0.12444420945086186</v>
      </c>
      <c r="D5" s="40">
        <v>0.12591094844809705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78">
        <v>0.17129347912752396</v>
      </c>
      <c r="D6" s="45">
        <v>0.17128999461288091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0.35694188975284757</v>
      </c>
      <c r="D7" s="50">
        <v>0.35771158308266637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47</v>
      </c>
      <c r="C8" s="39">
        <v>5.6699282653520568E-2</v>
      </c>
      <c r="D8" s="50">
        <v>5.6569564139068711E-2</v>
      </c>
      <c r="E8" s="51">
        <v>0</v>
      </c>
      <c r="F8" s="52">
        <v>0</v>
      </c>
    </row>
    <row r="9" spans="1:6" x14ac:dyDescent="0.25">
      <c r="A9" s="48" t="s">
        <v>48</v>
      </c>
      <c r="B9" s="49" t="s">
        <v>49</v>
      </c>
      <c r="C9" s="39">
        <v>0.15682173081401363</v>
      </c>
      <c r="D9" s="50">
        <v>0.15705997966125418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0.11174268437083476</v>
      </c>
      <c r="D10" s="50">
        <v>0.11175757039533415</v>
      </c>
      <c r="E10" s="51">
        <v>0</v>
      </c>
      <c r="F10" s="52">
        <v>0</v>
      </c>
    </row>
    <row r="11" spans="1:6" x14ac:dyDescent="0.25">
      <c r="A11" s="48" t="s">
        <v>52</v>
      </c>
      <c r="B11" s="49" t="s">
        <v>937</v>
      </c>
      <c r="C11" s="39">
        <v>0.1499183453949845</v>
      </c>
      <c r="D11" s="50">
        <v>0.15036708157828482</v>
      </c>
      <c r="E11" s="51">
        <v>0</v>
      </c>
      <c r="F11" s="52">
        <v>0</v>
      </c>
    </row>
    <row r="12" spans="1:6" x14ac:dyDescent="0.25">
      <c r="A12" s="48" t="s">
        <v>54</v>
      </c>
      <c r="B12" s="49" t="s">
        <v>938</v>
      </c>
      <c r="C12" s="39">
        <v>0.15208679035298606</v>
      </c>
      <c r="D12" s="50">
        <v>0.15207349299934461</v>
      </c>
      <c r="E12" s="51">
        <v>0</v>
      </c>
      <c r="F12" s="52">
        <v>1</v>
      </c>
    </row>
    <row r="13" spans="1:6" x14ac:dyDescent="0.25">
      <c r="A13" s="48" t="s">
        <v>56</v>
      </c>
      <c r="B13" s="49" t="s">
        <v>57</v>
      </c>
      <c r="C13" s="39">
        <v>0.19084513402743555</v>
      </c>
      <c r="D13" s="50">
        <v>0.19145452402410318</v>
      </c>
      <c r="E13" s="51">
        <v>0</v>
      </c>
      <c r="F13" s="52">
        <v>0</v>
      </c>
    </row>
    <row r="14" spans="1:6" x14ac:dyDescent="0.25">
      <c r="A14" s="48" t="s">
        <v>58</v>
      </c>
      <c r="B14" s="49" t="s">
        <v>59</v>
      </c>
      <c r="C14" s="39">
        <v>0.11661088569730151</v>
      </c>
      <c r="D14" s="50">
        <v>0.11526555589158574</v>
      </c>
      <c r="E14" s="51">
        <v>0</v>
      </c>
      <c r="F14" s="52">
        <v>0</v>
      </c>
    </row>
    <row r="15" spans="1:6" x14ac:dyDescent="0.25">
      <c r="A15" s="48" t="s">
        <v>60</v>
      </c>
      <c r="B15" s="49" t="s">
        <v>61</v>
      </c>
      <c r="C15" s="39">
        <v>0.10979489249184103</v>
      </c>
      <c r="D15" s="50">
        <v>0.10980349794745944</v>
      </c>
      <c r="E15" s="51">
        <v>0</v>
      </c>
      <c r="F15" s="52">
        <v>0</v>
      </c>
    </row>
    <row r="16" spans="1:6" x14ac:dyDescent="0.25">
      <c r="A16" s="48" t="s">
        <v>62</v>
      </c>
      <c r="B16" s="49" t="s">
        <v>63</v>
      </c>
      <c r="C16" s="39">
        <v>6.9200642349417807E-2</v>
      </c>
      <c r="D16" s="50">
        <v>6.9309865952994668E-2</v>
      </c>
      <c r="E16" s="51">
        <v>0</v>
      </c>
      <c r="F16" s="52">
        <v>0</v>
      </c>
    </row>
    <row r="17" spans="1:6" x14ac:dyDescent="0.25">
      <c r="A17" s="48" t="s">
        <v>64</v>
      </c>
      <c r="B17" s="49" t="s">
        <v>65</v>
      </c>
      <c r="C17" s="39">
        <v>8.8607903073234073E-2</v>
      </c>
      <c r="D17" s="50">
        <v>8.8653404780488054E-2</v>
      </c>
      <c r="E17" s="51">
        <v>0</v>
      </c>
      <c r="F17" s="52">
        <v>0</v>
      </c>
    </row>
    <row r="18" spans="1:6" x14ac:dyDescent="0.25">
      <c r="A18" s="48" t="s">
        <v>66</v>
      </c>
      <c r="B18" s="53" t="s">
        <v>67</v>
      </c>
      <c r="C18" s="39">
        <v>8.9139559842078442E-2</v>
      </c>
      <c r="D18" s="50">
        <v>8.9070110149124276E-2</v>
      </c>
      <c r="E18" s="51">
        <v>0</v>
      </c>
      <c r="F18" s="52">
        <v>0</v>
      </c>
    </row>
    <row r="19" spans="1:6" x14ac:dyDescent="0.25">
      <c r="A19" s="48" t="s">
        <v>68</v>
      </c>
      <c r="B19" s="53" t="s">
        <v>939</v>
      </c>
      <c r="C19" s="39">
        <v>0.1258109876976658</v>
      </c>
      <c r="D19" s="50">
        <v>0.12580941377089608</v>
      </c>
      <c r="E19" s="51">
        <v>0</v>
      </c>
      <c r="F19" s="52">
        <v>0</v>
      </c>
    </row>
    <row r="20" spans="1:6" x14ac:dyDescent="0.25">
      <c r="A20" s="48" t="s">
        <v>70</v>
      </c>
      <c r="B20" s="49" t="s">
        <v>71</v>
      </c>
      <c r="C20" s="39">
        <v>0.14353688723495886</v>
      </c>
      <c r="D20" s="50">
        <v>0.14300648522802956</v>
      </c>
      <c r="E20" s="51">
        <v>0</v>
      </c>
      <c r="F20" s="52">
        <v>0</v>
      </c>
    </row>
    <row r="21" spans="1:6" x14ac:dyDescent="0.25">
      <c r="A21" s="48" t="s">
        <v>72</v>
      </c>
      <c r="B21" s="49" t="s">
        <v>73</v>
      </c>
      <c r="C21" s="39">
        <v>0.34071161939140493</v>
      </c>
      <c r="D21" s="50">
        <v>0.34029365968818837</v>
      </c>
      <c r="E21" s="51">
        <v>0</v>
      </c>
      <c r="F21" s="52">
        <v>0</v>
      </c>
    </row>
    <row r="22" spans="1:6" x14ac:dyDescent="0.25">
      <c r="A22" s="48" t="s">
        <v>74</v>
      </c>
      <c r="B22" s="49" t="s">
        <v>73</v>
      </c>
      <c r="C22" s="39">
        <v>0.15543393826315133</v>
      </c>
      <c r="D22" s="50">
        <v>0.15520390762885899</v>
      </c>
      <c r="E22" s="51">
        <v>0</v>
      </c>
      <c r="F22" s="52">
        <v>0</v>
      </c>
    </row>
    <row r="23" spans="1:6" x14ac:dyDescent="0.25">
      <c r="A23" s="48" t="s">
        <v>76</v>
      </c>
      <c r="B23" s="49" t="s">
        <v>77</v>
      </c>
      <c r="C23" s="39">
        <v>8.6396722966532905E-2</v>
      </c>
      <c r="D23" s="50">
        <v>8.662013444376529E-2</v>
      </c>
      <c r="E23" s="51">
        <v>0</v>
      </c>
      <c r="F23" s="52">
        <v>0</v>
      </c>
    </row>
    <row r="24" spans="1:6" x14ac:dyDescent="0.25">
      <c r="A24" s="48" t="s">
        <v>78</v>
      </c>
      <c r="B24" s="49" t="s">
        <v>79</v>
      </c>
      <c r="C24" s="39">
        <v>0.12313270610839887</v>
      </c>
      <c r="D24" s="50">
        <v>0.12432535981218662</v>
      </c>
      <c r="E24" s="51">
        <v>0</v>
      </c>
      <c r="F24" s="52">
        <v>0</v>
      </c>
    </row>
    <row r="25" spans="1:6" x14ac:dyDescent="0.25">
      <c r="A25" s="48" t="s">
        <v>80</v>
      </c>
      <c r="B25" s="49" t="s">
        <v>81</v>
      </c>
      <c r="C25" s="39">
        <v>9.2566196154137345E-2</v>
      </c>
      <c r="D25" s="50">
        <v>9.2869335381119758E-2</v>
      </c>
      <c r="E25" s="51">
        <v>0</v>
      </c>
      <c r="F25" s="52">
        <v>0</v>
      </c>
    </row>
    <row r="26" spans="1:6" x14ac:dyDescent="0.25">
      <c r="A26" s="48" t="s">
        <v>82</v>
      </c>
      <c r="B26" s="49" t="s">
        <v>83</v>
      </c>
      <c r="C26" s="39">
        <v>9.2211466838869535E-2</v>
      </c>
      <c r="D26" s="50">
        <v>9.3243403222757926E-2</v>
      </c>
      <c r="E26" s="51">
        <v>0</v>
      </c>
      <c r="F26" s="52">
        <v>0</v>
      </c>
    </row>
    <row r="27" spans="1:6" x14ac:dyDescent="0.25">
      <c r="A27" s="48" t="s">
        <v>84</v>
      </c>
      <c r="B27" s="49" t="s">
        <v>85</v>
      </c>
      <c r="C27" s="39">
        <v>0.15231811700364792</v>
      </c>
      <c r="D27" s="50">
        <v>0.15259003744267732</v>
      </c>
      <c r="E27" s="51">
        <v>0</v>
      </c>
      <c r="F27" s="52">
        <v>0</v>
      </c>
    </row>
    <row r="28" spans="1:6" x14ac:dyDescent="0.25">
      <c r="A28" s="48" t="s">
        <v>86</v>
      </c>
      <c r="B28" s="49" t="s">
        <v>940</v>
      </c>
      <c r="C28" s="39">
        <v>0.20157401262656544</v>
      </c>
      <c r="D28" s="50">
        <v>0.20122090235296428</v>
      </c>
      <c r="E28" s="51">
        <v>0</v>
      </c>
      <c r="F28" s="52">
        <v>0</v>
      </c>
    </row>
    <row r="29" spans="1:6" x14ac:dyDescent="0.25">
      <c r="A29" s="48" t="s">
        <v>88</v>
      </c>
      <c r="B29" s="49" t="s">
        <v>941</v>
      </c>
      <c r="C29" s="39">
        <v>0.11202682231724613</v>
      </c>
      <c r="D29" s="50">
        <v>0.11146637127787487</v>
      </c>
      <c r="E29" s="51">
        <v>0</v>
      </c>
      <c r="F29" s="52">
        <v>1</v>
      </c>
    </row>
    <row r="30" spans="1:6" x14ac:dyDescent="0.25">
      <c r="A30" s="48" t="s">
        <v>90</v>
      </c>
      <c r="B30" s="49" t="s">
        <v>942</v>
      </c>
      <c r="C30" s="39">
        <v>5.9917353791513847E-2</v>
      </c>
      <c r="D30" s="50">
        <v>5.9882573060800248E-2</v>
      </c>
      <c r="E30" s="51">
        <v>0</v>
      </c>
      <c r="F30" s="52">
        <v>0</v>
      </c>
    </row>
    <row r="31" spans="1:6" x14ac:dyDescent="0.25">
      <c r="A31" s="48" t="s">
        <v>92</v>
      </c>
      <c r="B31" s="57" t="s">
        <v>93</v>
      </c>
      <c r="C31" s="39">
        <v>0.1257561118939397</v>
      </c>
      <c r="D31" s="50">
        <v>0.12536786387549009</v>
      </c>
      <c r="E31" s="51">
        <v>0</v>
      </c>
      <c r="F31" s="52">
        <v>0</v>
      </c>
    </row>
    <row r="32" spans="1:6" x14ac:dyDescent="0.25">
      <c r="A32" s="48" t="s">
        <v>94</v>
      </c>
      <c r="B32" s="49" t="s">
        <v>95</v>
      </c>
      <c r="C32" s="39">
        <v>8.1508375108713407E-2</v>
      </c>
      <c r="D32" s="50">
        <v>8.1508472071980767E-2</v>
      </c>
      <c r="E32" s="51">
        <v>0</v>
      </c>
      <c r="F32" s="52">
        <v>0</v>
      </c>
    </row>
    <row r="33" spans="1:6" x14ac:dyDescent="0.25">
      <c r="A33" s="48" t="s">
        <v>96</v>
      </c>
      <c r="B33" s="49" t="s">
        <v>97</v>
      </c>
      <c r="C33" s="39">
        <v>6.6315433517466119E-2</v>
      </c>
      <c r="D33" s="50">
        <v>6.6574168908614229E-2</v>
      </c>
      <c r="E33" s="51">
        <v>0</v>
      </c>
      <c r="F33" s="52">
        <v>0</v>
      </c>
    </row>
    <row r="34" spans="1:6" x14ac:dyDescent="0.25">
      <c r="A34" s="48" t="s">
        <v>98</v>
      </c>
      <c r="B34" s="49" t="s">
        <v>99</v>
      </c>
      <c r="C34" s="39">
        <v>9.9488821836160368E-2</v>
      </c>
      <c r="D34" s="50">
        <v>9.9461008007908011E-2</v>
      </c>
      <c r="E34" s="51">
        <v>0</v>
      </c>
      <c r="F34" s="52">
        <v>0</v>
      </c>
    </row>
    <row r="35" spans="1:6" x14ac:dyDescent="0.25">
      <c r="A35" s="48" t="s">
        <v>100</v>
      </c>
      <c r="B35" s="57" t="s">
        <v>101</v>
      </c>
      <c r="C35" s="39">
        <v>0.25487724310517496</v>
      </c>
      <c r="D35" s="50">
        <v>0.25454640099486114</v>
      </c>
      <c r="E35" s="51">
        <v>0</v>
      </c>
      <c r="F35" s="52">
        <v>0</v>
      </c>
    </row>
    <row r="36" spans="1:6" x14ac:dyDescent="0.25">
      <c r="A36" s="48" t="s">
        <v>102</v>
      </c>
      <c r="B36" s="49" t="s">
        <v>943</v>
      </c>
      <c r="C36" s="39">
        <v>9.4096128308076274E-2</v>
      </c>
      <c r="D36" s="50">
        <v>9.3954668700580321E-2</v>
      </c>
      <c r="E36" s="51">
        <v>0</v>
      </c>
      <c r="F36" s="52">
        <v>0</v>
      </c>
    </row>
    <row r="37" spans="1:6" x14ac:dyDescent="0.25">
      <c r="A37" s="48" t="s">
        <v>104</v>
      </c>
      <c r="B37" s="49" t="s">
        <v>105</v>
      </c>
      <c r="C37" s="39">
        <v>0.16804717280902454</v>
      </c>
      <c r="D37" s="50">
        <v>0.16753944070347804</v>
      </c>
      <c r="E37" s="51">
        <v>0</v>
      </c>
      <c r="F37" s="52">
        <v>0</v>
      </c>
    </row>
    <row r="38" spans="1:6" x14ac:dyDescent="0.25">
      <c r="A38" s="48" t="s">
        <v>106</v>
      </c>
      <c r="B38" s="49" t="s">
        <v>107</v>
      </c>
      <c r="C38" s="39">
        <v>0.35505489050524475</v>
      </c>
      <c r="D38" s="50">
        <v>0.35573876321709674</v>
      </c>
      <c r="E38" s="51">
        <v>0</v>
      </c>
      <c r="F38" s="52">
        <v>0</v>
      </c>
    </row>
    <row r="39" spans="1:6" x14ac:dyDescent="0.25">
      <c r="A39" s="48" t="s">
        <v>108</v>
      </c>
      <c r="B39" s="49" t="s">
        <v>109</v>
      </c>
      <c r="C39" s="39">
        <v>0.21560821579458833</v>
      </c>
      <c r="D39" s="50">
        <v>0.21550402045874126</v>
      </c>
      <c r="E39" s="51">
        <v>0</v>
      </c>
      <c r="F39" s="52">
        <v>0</v>
      </c>
    </row>
    <row r="40" spans="1:6" x14ac:dyDescent="0.25">
      <c r="A40" s="48" t="s">
        <v>110</v>
      </c>
      <c r="B40" s="49" t="s">
        <v>111</v>
      </c>
      <c r="C40" s="39">
        <v>0.10585260914476619</v>
      </c>
      <c r="D40" s="50">
        <v>0.10564036766088178</v>
      </c>
      <c r="E40" s="51">
        <v>0</v>
      </c>
      <c r="F40" s="52">
        <v>0</v>
      </c>
    </row>
    <row r="41" spans="1:6" x14ac:dyDescent="0.25">
      <c r="A41" s="48" t="s">
        <v>112</v>
      </c>
      <c r="B41" s="49" t="s">
        <v>944</v>
      </c>
      <c r="C41" s="39">
        <v>7.3066937729209802E-2</v>
      </c>
      <c r="D41" s="50">
        <v>7.2964505945164099E-2</v>
      </c>
      <c r="E41" s="51">
        <v>0</v>
      </c>
      <c r="F41" s="52">
        <v>0</v>
      </c>
    </row>
    <row r="42" spans="1:6" x14ac:dyDescent="0.25">
      <c r="A42" s="48" t="s">
        <v>114</v>
      </c>
      <c r="B42" s="49" t="s">
        <v>945</v>
      </c>
      <c r="C42" s="39">
        <v>7.0962602977843181E-2</v>
      </c>
      <c r="D42" s="50">
        <v>7.0964503048204591E-2</v>
      </c>
      <c r="E42" s="51">
        <v>0</v>
      </c>
      <c r="F42" s="52">
        <v>0</v>
      </c>
    </row>
    <row r="43" spans="1:6" x14ac:dyDescent="0.25">
      <c r="A43" s="48" t="s">
        <v>116</v>
      </c>
      <c r="B43" s="49" t="s">
        <v>117</v>
      </c>
      <c r="C43" s="39">
        <v>0.27100202256180767</v>
      </c>
      <c r="D43" s="50">
        <v>0.2709358644706531</v>
      </c>
      <c r="E43" s="51">
        <v>0</v>
      </c>
      <c r="F43" s="52">
        <v>0</v>
      </c>
    </row>
    <row r="44" spans="1:6" x14ac:dyDescent="0.25">
      <c r="A44" s="48" t="s">
        <v>118</v>
      </c>
      <c r="B44" s="49" t="s">
        <v>119</v>
      </c>
      <c r="C44" s="39">
        <v>0.27100202256180767</v>
      </c>
      <c r="D44" s="50">
        <v>0.2709358644706531</v>
      </c>
      <c r="E44" s="51">
        <v>0</v>
      </c>
      <c r="F44" s="52">
        <v>0</v>
      </c>
    </row>
    <row r="45" spans="1:6" x14ac:dyDescent="0.25">
      <c r="A45" s="48" t="s">
        <v>120</v>
      </c>
      <c r="B45" s="49" t="s">
        <v>121</v>
      </c>
      <c r="C45" s="39">
        <v>0.27100202256180767</v>
      </c>
      <c r="D45" s="50">
        <v>0.2709358644706531</v>
      </c>
      <c r="E45" s="51">
        <v>0</v>
      </c>
      <c r="F45" s="52">
        <v>0</v>
      </c>
    </row>
    <row r="46" spans="1:6" x14ac:dyDescent="0.25">
      <c r="A46" s="48" t="s">
        <v>122</v>
      </c>
      <c r="B46" s="49" t="s">
        <v>123</v>
      </c>
      <c r="C46" s="39">
        <v>0.18316374934191593</v>
      </c>
      <c r="D46" s="50">
        <v>0.18251146736957824</v>
      </c>
      <c r="E46" s="51">
        <v>0</v>
      </c>
      <c r="F46" s="52">
        <v>0</v>
      </c>
    </row>
    <row r="47" spans="1:6" x14ac:dyDescent="0.25">
      <c r="A47" s="48" t="s">
        <v>124</v>
      </c>
      <c r="B47" s="49" t="s">
        <v>125</v>
      </c>
      <c r="C47" s="39">
        <v>0.14380527081149802</v>
      </c>
      <c r="D47" s="50">
        <v>0.14435923184141303</v>
      </c>
      <c r="E47" s="51">
        <v>0</v>
      </c>
      <c r="F47" s="52">
        <v>0</v>
      </c>
    </row>
    <row r="48" spans="1:6" x14ac:dyDescent="0.25">
      <c r="A48" s="48" t="s">
        <v>126</v>
      </c>
      <c r="B48" s="49" t="s">
        <v>127</v>
      </c>
      <c r="C48" s="39">
        <v>0.1302202117655529</v>
      </c>
      <c r="D48" s="50">
        <v>0.13147013782146605</v>
      </c>
      <c r="E48" s="51">
        <v>0</v>
      </c>
      <c r="F48" s="52">
        <v>0</v>
      </c>
    </row>
    <row r="49" spans="1:6" x14ac:dyDescent="0.25">
      <c r="A49" s="48" t="s">
        <v>128</v>
      </c>
      <c r="B49" s="57" t="s">
        <v>129</v>
      </c>
      <c r="C49" s="39">
        <v>7.1237235928077056E-2</v>
      </c>
      <c r="D49" s="50">
        <v>7.2196781055523407E-2</v>
      </c>
      <c r="E49" s="51">
        <v>0</v>
      </c>
      <c r="F49" s="52">
        <v>0</v>
      </c>
    </row>
    <row r="50" spans="1:6" x14ac:dyDescent="0.25">
      <c r="A50" s="48" t="s">
        <v>130</v>
      </c>
      <c r="B50" s="57" t="s">
        <v>131</v>
      </c>
      <c r="C50" s="39">
        <v>0.14303101161673204</v>
      </c>
      <c r="D50" s="50">
        <v>0.14290195711453829</v>
      </c>
      <c r="E50" s="51">
        <v>0</v>
      </c>
      <c r="F50" s="52">
        <v>0</v>
      </c>
    </row>
    <row r="51" spans="1:6" x14ac:dyDescent="0.25">
      <c r="A51" s="48" t="s">
        <v>132</v>
      </c>
      <c r="B51" s="57" t="s">
        <v>946</v>
      </c>
      <c r="C51" s="39">
        <v>6.577587746497271E-2</v>
      </c>
      <c r="D51" s="50">
        <v>6.5647513378850289E-2</v>
      </c>
      <c r="E51" s="51">
        <v>0</v>
      </c>
      <c r="F51" s="52">
        <v>0</v>
      </c>
    </row>
    <row r="52" spans="1:6" x14ac:dyDescent="0.25">
      <c r="A52" s="48" t="s">
        <v>134</v>
      </c>
      <c r="B52" s="49" t="s">
        <v>135</v>
      </c>
      <c r="C52" s="39">
        <v>7.6398496317979292E-2</v>
      </c>
      <c r="D52" s="50">
        <v>7.6163430042532926E-2</v>
      </c>
      <c r="E52" s="51">
        <v>0</v>
      </c>
      <c r="F52" s="52">
        <v>0</v>
      </c>
    </row>
    <row r="53" spans="1:6" x14ac:dyDescent="0.25">
      <c r="A53" s="48" t="s">
        <v>136</v>
      </c>
      <c r="B53" s="49" t="s">
        <v>947</v>
      </c>
      <c r="C53" s="39">
        <v>0.16356520957290338</v>
      </c>
      <c r="D53" s="50">
        <v>0.1630316242811945</v>
      </c>
      <c r="E53" s="51">
        <v>0</v>
      </c>
      <c r="F53" s="52">
        <v>0</v>
      </c>
    </row>
    <row r="54" spans="1:6" x14ac:dyDescent="0.25">
      <c r="A54" s="48" t="s">
        <v>138</v>
      </c>
      <c r="B54" s="49" t="s">
        <v>139</v>
      </c>
      <c r="C54" s="39">
        <v>0.14222630261581384</v>
      </c>
      <c r="D54" s="50">
        <v>0.14226895494847852</v>
      </c>
      <c r="E54" s="51">
        <v>0</v>
      </c>
      <c r="F54" s="52">
        <v>0</v>
      </c>
    </row>
    <row r="55" spans="1:6" x14ac:dyDescent="0.25">
      <c r="A55" s="48" t="s">
        <v>140</v>
      </c>
      <c r="B55" s="49" t="s">
        <v>141</v>
      </c>
      <c r="C55" s="39">
        <v>0.1201192983711568</v>
      </c>
      <c r="D55" s="50">
        <v>0.11973671620102787</v>
      </c>
      <c r="E55" s="51">
        <v>0</v>
      </c>
      <c r="F55" s="52">
        <v>0</v>
      </c>
    </row>
    <row r="56" spans="1:6" x14ac:dyDescent="0.25">
      <c r="A56" s="54" t="s">
        <v>142</v>
      </c>
      <c r="B56" s="49" t="s">
        <v>143</v>
      </c>
      <c r="C56" s="39">
        <v>0.2230615148458239</v>
      </c>
      <c r="D56" s="50">
        <v>0.22313132985727971</v>
      </c>
      <c r="E56" s="51">
        <v>0</v>
      </c>
      <c r="F56" s="52">
        <v>0</v>
      </c>
    </row>
    <row r="57" spans="1:6" x14ac:dyDescent="0.25">
      <c r="A57" s="48" t="s">
        <v>144</v>
      </c>
      <c r="B57" s="49" t="s">
        <v>145</v>
      </c>
      <c r="C57" s="39">
        <v>0.1035003465614065</v>
      </c>
      <c r="D57" s="50">
        <v>0.10362027746563421</v>
      </c>
      <c r="E57" s="51">
        <v>0</v>
      </c>
      <c r="F57" s="52">
        <v>0</v>
      </c>
    </row>
    <row r="58" spans="1:6" x14ac:dyDescent="0.25">
      <c r="A58" s="48" t="s">
        <v>146</v>
      </c>
      <c r="B58" s="49" t="s">
        <v>147</v>
      </c>
      <c r="C58" s="39">
        <v>0.11008001658530255</v>
      </c>
      <c r="D58" s="50">
        <v>0.1097161633760205</v>
      </c>
      <c r="E58" s="51">
        <v>0</v>
      </c>
      <c r="F58" s="52">
        <v>0</v>
      </c>
    </row>
    <row r="59" spans="1:6" x14ac:dyDescent="0.25">
      <c r="A59" s="48" t="s">
        <v>148</v>
      </c>
      <c r="B59" s="49" t="s">
        <v>948</v>
      </c>
      <c r="C59" s="39">
        <v>5.362393050519304E-2</v>
      </c>
      <c r="D59" s="50">
        <v>5.362698256810966E-2</v>
      </c>
      <c r="E59" s="51">
        <v>0</v>
      </c>
      <c r="F59" s="52">
        <v>0</v>
      </c>
    </row>
    <row r="60" spans="1:6" x14ac:dyDescent="0.25">
      <c r="A60" s="48" t="s">
        <v>150</v>
      </c>
      <c r="B60" s="49" t="s">
        <v>151</v>
      </c>
      <c r="C60" s="39">
        <v>0.23316852373920241</v>
      </c>
      <c r="D60" s="50">
        <v>0.23313675529323899</v>
      </c>
      <c r="E60" s="51">
        <v>0</v>
      </c>
      <c r="F60" s="52">
        <v>0</v>
      </c>
    </row>
    <row r="61" spans="1:6" x14ac:dyDescent="0.25">
      <c r="A61" s="48" t="s">
        <v>152</v>
      </c>
      <c r="B61" s="49" t="s">
        <v>153</v>
      </c>
      <c r="C61" s="79">
        <v>0.10355894387294179</v>
      </c>
      <c r="D61" s="58">
        <v>0.10458218260744437</v>
      </c>
      <c r="E61" s="51">
        <v>0</v>
      </c>
      <c r="F61" s="52">
        <v>0</v>
      </c>
    </row>
    <row r="62" spans="1:6" x14ac:dyDescent="0.25">
      <c r="A62" s="48" t="s">
        <v>154</v>
      </c>
      <c r="B62" s="49" t="s">
        <v>155</v>
      </c>
      <c r="C62" s="79">
        <v>0.21833357275298382</v>
      </c>
      <c r="D62" s="58">
        <v>0.21759398042801939</v>
      </c>
      <c r="E62" s="51">
        <v>0</v>
      </c>
      <c r="F62" s="52">
        <v>0</v>
      </c>
    </row>
    <row r="63" spans="1:6" x14ac:dyDescent="0.25">
      <c r="A63" s="48" t="s">
        <v>156</v>
      </c>
      <c r="B63" s="49" t="s">
        <v>949</v>
      </c>
      <c r="C63" s="79">
        <v>9.8323829030124099E-2</v>
      </c>
      <c r="D63" s="58">
        <v>9.8635400930133565E-2</v>
      </c>
      <c r="E63" s="51">
        <v>0</v>
      </c>
      <c r="F63" s="52">
        <v>0</v>
      </c>
    </row>
    <row r="64" spans="1:6" x14ac:dyDescent="0.25">
      <c r="A64" s="48" t="s">
        <v>158</v>
      </c>
      <c r="B64" s="49" t="s">
        <v>159</v>
      </c>
      <c r="C64" s="79">
        <v>0.13598542630577418</v>
      </c>
      <c r="D64" s="58">
        <v>0.13702584521461644</v>
      </c>
      <c r="E64" s="51">
        <v>0</v>
      </c>
      <c r="F64" s="52">
        <v>0</v>
      </c>
    </row>
    <row r="65" spans="1:6" x14ac:dyDescent="0.25">
      <c r="A65" s="48" t="s">
        <v>160</v>
      </c>
      <c r="B65" s="49" t="s">
        <v>950</v>
      </c>
      <c r="C65" s="79">
        <v>7.675629938591455E-2</v>
      </c>
      <c r="D65" s="58">
        <v>7.6622028472122572E-2</v>
      </c>
      <c r="E65" s="51">
        <v>0</v>
      </c>
      <c r="F65" s="52">
        <v>0</v>
      </c>
    </row>
    <row r="66" spans="1:6" x14ac:dyDescent="0.25">
      <c r="A66" s="48" t="s">
        <v>162</v>
      </c>
      <c r="B66" s="49" t="s">
        <v>163</v>
      </c>
      <c r="C66" s="39">
        <v>0.13658637942933355</v>
      </c>
      <c r="D66" s="58">
        <v>0.13622319467677996</v>
      </c>
      <c r="E66" s="51">
        <v>0</v>
      </c>
      <c r="F66" s="52">
        <v>0</v>
      </c>
    </row>
    <row r="67" spans="1:6" x14ac:dyDescent="0.25">
      <c r="A67" s="48" t="s">
        <v>164</v>
      </c>
      <c r="B67" s="53" t="s">
        <v>951</v>
      </c>
      <c r="C67" s="39">
        <v>6.5358110072942274E-2</v>
      </c>
      <c r="D67" s="50">
        <v>6.5354815257469445E-2</v>
      </c>
      <c r="E67" s="51">
        <v>0</v>
      </c>
      <c r="F67" s="52">
        <v>0</v>
      </c>
    </row>
    <row r="68" spans="1:6" x14ac:dyDescent="0.25">
      <c r="A68" s="48" t="s">
        <v>166</v>
      </c>
      <c r="B68" s="49" t="s">
        <v>952</v>
      </c>
      <c r="C68" s="39">
        <v>7.9205954788449107E-2</v>
      </c>
      <c r="D68" s="50">
        <v>7.922651713392076E-2</v>
      </c>
      <c r="E68" s="51">
        <v>0</v>
      </c>
      <c r="F68" s="52">
        <v>0</v>
      </c>
    </row>
    <row r="69" spans="1:6" x14ac:dyDescent="0.25">
      <c r="A69" s="48" t="s">
        <v>168</v>
      </c>
      <c r="B69" s="49" t="s">
        <v>169</v>
      </c>
      <c r="C69" s="39">
        <v>0.16772875435592977</v>
      </c>
      <c r="D69" s="50">
        <v>0.16707451014290212</v>
      </c>
      <c r="E69" s="51">
        <v>0</v>
      </c>
      <c r="F69" s="52">
        <v>0</v>
      </c>
    </row>
    <row r="70" spans="1:6" x14ac:dyDescent="0.25">
      <c r="A70" s="48" t="s">
        <v>170</v>
      </c>
      <c r="B70" s="49" t="s">
        <v>171</v>
      </c>
      <c r="C70" s="39">
        <v>6.3540781179729111E-2</v>
      </c>
      <c r="D70" s="50">
        <v>6.3385863236171652E-2</v>
      </c>
      <c r="E70" s="51">
        <v>0</v>
      </c>
      <c r="F70" s="52">
        <v>0</v>
      </c>
    </row>
    <row r="71" spans="1:6" x14ac:dyDescent="0.25">
      <c r="A71" s="48" t="s">
        <v>172</v>
      </c>
      <c r="B71" s="49" t="s">
        <v>173</v>
      </c>
      <c r="C71" s="39">
        <v>0.19198554562175374</v>
      </c>
      <c r="D71" s="50">
        <v>0.19198359993602837</v>
      </c>
      <c r="E71" s="51">
        <v>0</v>
      </c>
      <c r="F71" s="52">
        <v>0</v>
      </c>
    </row>
    <row r="72" spans="1:6" x14ac:dyDescent="0.25">
      <c r="A72" s="48" t="s">
        <v>174</v>
      </c>
      <c r="B72" s="49" t="s">
        <v>175</v>
      </c>
      <c r="C72" s="39">
        <v>6.6747658737465854E-2</v>
      </c>
      <c r="D72" s="50">
        <v>6.6929354762514215E-2</v>
      </c>
      <c r="E72" s="51">
        <v>0</v>
      </c>
      <c r="F72" s="52">
        <v>0</v>
      </c>
    </row>
    <row r="73" spans="1:6" x14ac:dyDescent="0.25">
      <c r="A73" s="48" t="s">
        <v>176</v>
      </c>
      <c r="B73" s="49" t="s">
        <v>177</v>
      </c>
      <c r="C73" s="39">
        <v>0.19377794069315574</v>
      </c>
      <c r="D73" s="50">
        <v>0.19307753052501583</v>
      </c>
      <c r="E73" s="51">
        <v>0</v>
      </c>
      <c r="F73" s="52">
        <v>0</v>
      </c>
    </row>
    <row r="74" spans="1:6" x14ac:dyDescent="0.25">
      <c r="A74" s="48" t="s">
        <v>178</v>
      </c>
      <c r="B74" s="49" t="s">
        <v>179</v>
      </c>
      <c r="C74" s="39">
        <v>9.1636388404100433E-2</v>
      </c>
      <c r="D74" s="50">
        <v>9.2159902956450018E-2</v>
      </c>
      <c r="E74" s="51">
        <v>0</v>
      </c>
      <c r="F74" s="52">
        <v>0</v>
      </c>
    </row>
    <row r="75" spans="1:6" x14ac:dyDescent="0.25">
      <c r="A75" s="48" t="s">
        <v>180</v>
      </c>
      <c r="B75" s="49" t="s">
        <v>953</v>
      </c>
      <c r="C75" s="39">
        <v>7.9609864402559863E-2</v>
      </c>
      <c r="D75" s="50">
        <v>7.9867514552577831E-2</v>
      </c>
      <c r="E75" s="51">
        <v>0</v>
      </c>
      <c r="F75" s="52">
        <v>0</v>
      </c>
    </row>
    <row r="76" spans="1:6" x14ac:dyDescent="0.25">
      <c r="A76" s="48" t="s">
        <v>182</v>
      </c>
      <c r="B76" s="80" t="s">
        <v>183</v>
      </c>
      <c r="C76" s="39">
        <v>0.19443962687106356</v>
      </c>
      <c r="D76" s="50">
        <v>0.19467238253778524</v>
      </c>
      <c r="E76" s="51">
        <v>0</v>
      </c>
      <c r="F76" s="52">
        <v>0</v>
      </c>
    </row>
    <row r="77" spans="1:6" x14ac:dyDescent="0.25">
      <c r="A77" s="48" t="s">
        <v>184</v>
      </c>
      <c r="B77" s="80" t="s">
        <v>185</v>
      </c>
      <c r="C77" s="39">
        <v>5.7527773449329536E-2</v>
      </c>
      <c r="D77" s="50">
        <v>5.7397726722353319E-2</v>
      </c>
      <c r="E77" s="51">
        <v>0</v>
      </c>
      <c r="F77" s="52">
        <v>0</v>
      </c>
    </row>
    <row r="78" spans="1:6" x14ac:dyDescent="0.25">
      <c r="A78" s="48" t="s">
        <v>186</v>
      </c>
      <c r="B78" s="49" t="s">
        <v>187</v>
      </c>
      <c r="C78" s="39">
        <v>0.17664822102019867</v>
      </c>
      <c r="D78" s="50">
        <v>0.17618804803511037</v>
      </c>
      <c r="E78" s="51">
        <v>0</v>
      </c>
      <c r="F78" s="52">
        <v>0</v>
      </c>
    </row>
    <row r="79" spans="1:6" x14ac:dyDescent="0.25">
      <c r="A79" s="48" t="s">
        <v>188</v>
      </c>
      <c r="B79" s="49" t="s">
        <v>954</v>
      </c>
      <c r="C79" s="39">
        <v>0.13565281534277807</v>
      </c>
      <c r="D79" s="50">
        <v>0.13503507308969581</v>
      </c>
      <c r="E79" s="51">
        <v>0</v>
      </c>
      <c r="F79" s="52">
        <v>1</v>
      </c>
    </row>
    <row r="80" spans="1:6" x14ac:dyDescent="0.25">
      <c r="A80" s="48" t="s">
        <v>190</v>
      </c>
      <c r="B80" s="49" t="s">
        <v>191</v>
      </c>
      <c r="C80" s="39">
        <v>9.4923915807584885E-2</v>
      </c>
      <c r="D80" s="50">
        <v>9.5121533383648205E-2</v>
      </c>
      <c r="E80" s="51">
        <v>0</v>
      </c>
      <c r="F80" s="52">
        <v>0</v>
      </c>
    </row>
    <row r="81" spans="1:6" x14ac:dyDescent="0.25">
      <c r="A81" s="48" t="s">
        <v>192</v>
      </c>
      <c r="B81" s="49" t="s">
        <v>193</v>
      </c>
      <c r="C81" s="39">
        <v>0.24515965935360889</v>
      </c>
      <c r="D81" s="50">
        <v>0.24695839830629579</v>
      </c>
      <c r="E81" s="51">
        <v>0</v>
      </c>
      <c r="F81" s="52">
        <v>0</v>
      </c>
    </row>
    <row r="82" spans="1:6" x14ac:dyDescent="0.25">
      <c r="A82" s="48" t="s">
        <v>194</v>
      </c>
      <c r="B82" s="49" t="s">
        <v>195</v>
      </c>
      <c r="C82" s="39">
        <v>0.10527441394680889</v>
      </c>
      <c r="D82" s="50">
        <v>0.10511303633667773</v>
      </c>
      <c r="E82" s="51">
        <v>0</v>
      </c>
      <c r="F82" s="52">
        <v>0</v>
      </c>
    </row>
    <row r="83" spans="1:6" x14ac:dyDescent="0.25">
      <c r="A83" s="48" t="s">
        <v>196</v>
      </c>
      <c r="B83" s="49" t="s">
        <v>197</v>
      </c>
      <c r="C83" s="39">
        <v>0.1240923184051094</v>
      </c>
      <c r="D83" s="50">
        <v>0.12385165268433197</v>
      </c>
      <c r="E83" s="51">
        <v>0</v>
      </c>
      <c r="F83" s="52">
        <v>0</v>
      </c>
    </row>
    <row r="84" spans="1:6" x14ac:dyDescent="0.25">
      <c r="A84" s="48" t="s">
        <v>198</v>
      </c>
      <c r="B84" s="49" t="s">
        <v>199</v>
      </c>
      <c r="C84" s="39">
        <v>0.18797268789501806</v>
      </c>
      <c r="D84" s="50">
        <v>0.18735007928497913</v>
      </c>
      <c r="E84" s="51">
        <v>0</v>
      </c>
      <c r="F84" s="52">
        <v>0</v>
      </c>
    </row>
    <row r="85" spans="1:6" x14ac:dyDescent="0.25">
      <c r="A85" s="48" t="s">
        <v>200</v>
      </c>
      <c r="B85" s="49" t="s">
        <v>201</v>
      </c>
      <c r="C85" s="39">
        <v>8.8277540635669727E-2</v>
      </c>
      <c r="D85" s="50">
        <v>8.8142230985028699E-2</v>
      </c>
      <c r="E85" s="51">
        <v>0</v>
      </c>
      <c r="F85" s="52">
        <v>0</v>
      </c>
    </row>
    <row r="86" spans="1:6" x14ac:dyDescent="0.25">
      <c r="A86" s="48" t="s">
        <v>202</v>
      </c>
      <c r="B86" s="49" t="s">
        <v>203</v>
      </c>
      <c r="C86" s="39">
        <v>0.18659530258986229</v>
      </c>
      <c r="D86" s="50">
        <v>0.18759986645771262</v>
      </c>
      <c r="E86" s="51">
        <v>0</v>
      </c>
      <c r="F86" s="52">
        <v>0</v>
      </c>
    </row>
    <row r="87" spans="1:6" x14ac:dyDescent="0.25">
      <c r="A87" s="48" t="s">
        <v>204</v>
      </c>
      <c r="B87" s="57" t="s">
        <v>205</v>
      </c>
      <c r="C87" s="39">
        <v>7.0107766998036003E-2</v>
      </c>
      <c r="D87" s="50">
        <v>7.0310339338952865E-2</v>
      </c>
      <c r="E87" s="51">
        <v>0</v>
      </c>
      <c r="F87" s="52">
        <v>0</v>
      </c>
    </row>
    <row r="88" spans="1:6" x14ac:dyDescent="0.25">
      <c r="A88" s="48" t="s">
        <v>206</v>
      </c>
      <c r="B88" s="53" t="s">
        <v>207</v>
      </c>
      <c r="C88" s="39">
        <v>0.1219685315625299</v>
      </c>
      <c r="D88" s="50">
        <v>0.12369575742730263</v>
      </c>
      <c r="E88" s="51">
        <v>0</v>
      </c>
      <c r="F88" s="52">
        <v>0</v>
      </c>
    </row>
    <row r="89" spans="1:6" x14ac:dyDescent="0.25">
      <c r="A89" s="48" t="s">
        <v>208</v>
      </c>
      <c r="B89" s="53" t="s">
        <v>209</v>
      </c>
      <c r="C89" s="39">
        <v>0.1504263614641824</v>
      </c>
      <c r="D89" s="50">
        <v>0.15042266743338645</v>
      </c>
      <c r="E89" s="51">
        <v>0</v>
      </c>
      <c r="F89" s="52">
        <v>0</v>
      </c>
    </row>
    <row r="90" spans="1:6" x14ac:dyDescent="0.25">
      <c r="A90" s="48" t="s">
        <v>210</v>
      </c>
      <c r="B90" s="53" t="s">
        <v>211</v>
      </c>
      <c r="C90" s="39">
        <v>0.117080114826765</v>
      </c>
      <c r="D90" s="50">
        <v>0.11813096689990618</v>
      </c>
      <c r="E90" s="51">
        <v>0</v>
      </c>
      <c r="F90" s="52">
        <v>0</v>
      </c>
    </row>
    <row r="91" spans="1:6" x14ac:dyDescent="0.25">
      <c r="A91" s="48" t="s">
        <v>212</v>
      </c>
      <c r="B91" s="57" t="s">
        <v>213</v>
      </c>
      <c r="C91" s="39">
        <v>9.6026449844222261E-2</v>
      </c>
      <c r="D91" s="50">
        <v>9.6119109712186013E-2</v>
      </c>
      <c r="E91" s="51">
        <v>0</v>
      </c>
      <c r="F91" s="52">
        <v>0</v>
      </c>
    </row>
    <row r="92" spans="1:6" x14ac:dyDescent="0.25">
      <c r="A92" s="48" t="s">
        <v>214</v>
      </c>
      <c r="B92" s="53" t="s">
        <v>215</v>
      </c>
      <c r="C92" s="39">
        <v>0.27100202256180767</v>
      </c>
      <c r="D92" s="50">
        <v>0.2709358644706531</v>
      </c>
      <c r="E92" s="51">
        <v>0</v>
      </c>
      <c r="F92" s="52">
        <v>0</v>
      </c>
    </row>
    <row r="93" spans="1:6" x14ac:dyDescent="0.25">
      <c r="A93" s="48" t="s">
        <v>216</v>
      </c>
      <c r="B93" s="53" t="s">
        <v>217</v>
      </c>
      <c r="C93" s="39">
        <v>0.11039869442197993</v>
      </c>
      <c r="D93" s="50">
        <v>0.11041920054516584</v>
      </c>
      <c r="E93" s="51">
        <v>0</v>
      </c>
      <c r="F93" s="52">
        <v>0</v>
      </c>
    </row>
    <row r="94" spans="1:6" x14ac:dyDescent="0.25">
      <c r="A94" s="48" t="s">
        <v>218</v>
      </c>
      <c r="B94" s="57" t="s">
        <v>955</v>
      </c>
      <c r="C94" s="39">
        <v>0.10383092953629419</v>
      </c>
      <c r="D94" s="50">
        <v>0.10379865658362858</v>
      </c>
      <c r="E94" s="51">
        <v>0</v>
      </c>
      <c r="F94" s="52">
        <v>1</v>
      </c>
    </row>
    <row r="95" spans="1:6" x14ac:dyDescent="0.25">
      <c r="A95" s="48" t="s">
        <v>220</v>
      </c>
      <c r="B95" s="49" t="s">
        <v>221</v>
      </c>
      <c r="C95" s="39">
        <v>0.19078587491252161</v>
      </c>
      <c r="D95" s="50">
        <v>0.19165334762553404</v>
      </c>
      <c r="E95" s="51">
        <v>0</v>
      </c>
      <c r="F95" s="52">
        <v>0</v>
      </c>
    </row>
    <row r="96" spans="1:6" x14ac:dyDescent="0.25">
      <c r="A96" s="48" t="s">
        <v>222</v>
      </c>
      <c r="B96" s="49" t="s">
        <v>223</v>
      </c>
      <c r="C96" s="39">
        <v>0.14455373754507636</v>
      </c>
      <c r="D96" s="50">
        <v>0.14453546763844122</v>
      </c>
      <c r="E96" s="51">
        <v>0</v>
      </c>
      <c r="F96" s="52">
        <v>0</v>
      </c>
    </row>
    <row r="97" spans="1:6" x14ac:dyDescent="0.25">
      <c r="A97" s="48" t="s">
        <v>224</v>
      </c>
      <c r="B97" s="49" t="s">
        <v>225</v>
      </c>
      <c r="C97" s="39">
        <v>0.13212308915527876</v>
      </c>
      <c r="D97" s="50">
        <v>0.13206828899024406</v>
      </c>
      <c r="E97" s="51">
        <v>0</v>
      </c>
      <c r="F97" s="52">
        <v>0</v>
      </c>
    </row>
    <row r="98" spans="1:6" x14ac:dyDescent="0.25">
      <c r="A98" s="48" t="s">
        <v>226</v>
      </c>
      <c r="B98" s="49" t="s">
        <v>227</v>
      </c>
      <c r="C98" s="39">
        <v>0.22772572615548919</v>
      </c>
      <c r="D98" s="50">
        <v>0.22709771324432892</v>
      </c>
      <c r="E98" s="51">
        <v>0</v>
      </c>
      <c r="F98" s="52">
        <v>0</v>
      </c>
    </row>
    <row r="99" spans="1:6" x14ac:dyDescent="0.25">
      <c r="A99" s="48" t="s">
        <v>228</v>
      </c>
      <c r="B99" s="57" t="s">
        <v>229</v>
      </c>
      <c r="C99" s="39">
        <v>0.28677411637130784</v>
      </c>
      <c r="D99" s="50">
        <v>0.28681584164143603</v>
      </c>
      <c r="E99" s="51">
        <v>0</v>
      </c>
      <c r="F99" s="52">
        <v>0</v>
      </c>
    </row>
    <row r="100" spans="1:6" x14ac:dyDescent="0.25">
      <c r="A100" s="48" t="s">
        <v>230</v>
      </c>
      <c r="B100" s="49" t="s">
        <v>231</v>
      </c>
      <c r="C100" s="39">
        <v>0.15008138178740937</v>
      </c>
      <c r="D100" s="50">
        <v>0.15007865420208871</v>
      </c>
      <c r="E100" s="51">
        <v>0</v>
      </c>
      <c r="F100" s="52">
        <v>0</v>
      </c>
    </row>
    <row r="101" spans="1:6" x14ac:dyDescent="0.25">
      <c r="A101" s="48" t="s">
        <v>232</v>
      </c>
      <c r="B101" s="49" t="s">
        <v>233</v>
      </c>
      <c r="C101" s="39">
        <v>5.0405325739299192E-2</v>
      </c>
      <c r="D101" s="50">
        <v>5.0269239086676909E-2</v>
      </c>
      <c r="E101" s="51">
        <v>0</v>
      </c>
      <c r="F101" s="52">
        <v>0</v>
      </c>
    </row>
    <row r="102" spans="1:6" x14ac:dyDescent="0.25">
      <c r="A102" s="48" t="s">
        <v>234</v>
      </c>
      <c r="B102" s="49" t="s">
        <v>235</v>
      </c>
      <c r="C102" s="39">
        <v>6.4701959690276131E-2</v>
      </c>
      <c r="D102" s="50">
        <v>6.4706684743455381E-2</v>
      </c>
      <c r="E102" s="51">
        <v>0</v>
      </c>
      <c r="F102" s="52">
        <v>0</v>
      </c>
    </row>
    <row r="103" spans="1:6" x14ac:dyDescent="0.25">
      <c r="A103" s="48" t="s">
        <v>236</v>
      </c>
      <c r="B103" s="49" t="s">
        <v>237</v>
      </c>
      <c r="C103" s="39">
        <v>5.9779718552294983E-2</v>
      </c>
      <c r="D103" s="50">
        <v>5.9778130048791504E-2</v>
      </c>
      <c r="E103" s="51">
        <v>0</v>
      </c>
      <c r="F103" s="52">
        <v>0</v>
      </c>
    </row>
    <row r="104" spans="1:6" x14ac:dyDescent="0.25">
      <c r="A104" s="48" t="s">
        <v>238</v>
      </c>
      <c r="B104" s="49" t="s">
        <v>239</v>
      </c>
      <c r="C104" s="39">
        <v>0.20595343760301027</v>
      </c>
      <c r="D104" s="50">
        <v>0.20671913233705358</v>
      </c>
      <c r="E104" s="51">
        <v>0</v>
      </c>
      <c r="F104" s="52">
        <v>0</v>
      </c>
    </row>
    <row r="105" spans="1:6" x14ac:dyDescent="0.25">
      <c r="A105" s="48" t="s">
        <v>240</v>
      </c>
      <c r="B105" s="49" t="s">
        <v>241</v>
      </c>
      <c r="C105" s="39">
        <v>0.15829663553543311</v>
      </c>
      <c r="D105" s="50">
        <v>0.15770766827880797</v>
      </c>
      <c r="E105" s="51">
        <v>0</v>
      </c>
      <c r="F105" s="52">
        <v>0</v>
      </c>
    </row>
    <row r="106" spans="1:6" x14ac:dyDescent="0.25">
      <c r="A106" s="48" t="s">
        <v>242</v>
      </c>
      <c r="B106" s="49" t="s">
        <v>243</v>
      </c>
      <c r="C106" s="39">
        <v>0.22004332609113961</v>
      </c>
      <c r="D106" s="50">
        <v>0.21992933484191665</v>
      </c>
      <c r="E106" s="51">
        <v>0</v>
      </c>
      <c r="F106" s="52">
        <v>0</v>
      </c>
    </row>
    <row r="107" spans="1:6" x14ac:dyDescent="0.25">
      <c r="A107" s="48" t="s">
        <v>244</v>
      </c>
      <c r="B107" s="49" t="s">
        <v>245</v>
      </c>
      <c r="C107" s="39">
        <v>0.27100202256180767</v>
      </c>
      <c r="D107" s="50">
        <v>0.2709358644706531</v>
      </c>
      <c r="E107" s="51">
        <v>0</v>
      </c>
      <c r="F107" s="52">
        <v>0</v>
      </c>
    </row>
    <row r="108" spans="1:6" x14ac:dyDescent="0.25">
      <c r="A108" s="48" t="s">
        <v>246</v>
      </c>
      <c r="B108" s="57" t="s">
        <v>247</v>
      </c>
      <c r="C108" s="39">
        <v>0.27100202256180767</v>
      </c>
      <c r="D108" s="50">
        <v>0.2709358644706531</v>
      </c>
      <c r="E108" s="51">
        <v>0</v>
      </c>
      <c r="F108" s="52">
        <v>0</v>
      </c>
    </row>
    <row r="109" spans="1:6" x14ac:dyDescent="0.25">
      <c r="A109" s="48" t="s">
        <v>248</v>
      </c>
      <c r="B109" s="49" t="s">
        <v>249</v>
      </c>
      <c r="C109" s="39">
        <v>0.27100202256180767</v>
      </c>
      <c r="D109" s="50">
        <v>0.2709358644706531</v>
      </c>
      <c r="E109" s="51">
        <v>0</v>
      </c>
      <c r="F109" s="52">
        <v>0</v>
      </c>
    </row>
    <row r="110" spans="1:6" x14ac:dyDescent="0.25">
      <c r="A110" s="48" t="s">
        <v>250</v>
      </c>
      <c r="B110" s="57" t="s">
        <v>251</v>
      </c>
      <c r="C110" s="39">
        <v>0.27100202256180767</v>
      </c>
      <c r="D110" s="50">
        <v>0.2709358644706531</v>
      </c>
      <c r="E110" s="51">
        <v>0</v>
      </c>
      <c r="F110" s="52">
        <v>0</v>
      </c>
    </row>
    <row r="111" spans="1:6" x14ac:dyDescent="0.25">
      <c r="A111" s="48" t="s">
        <v>252</v>
      </c>
      <c r="B111" s="49" t="s">
        <v>253</v>
      </c>
      <c r="C111" s="39">
        <v>9.0331046931325015E-2</v>
      </c>
      <c r="D111" s="50">
        <v>9.0295698071900299E-2</v>
      </c>
      <c r="E111" s="51">
        <v>0</v>
      </c>
      <c r="F111" s="52">
        <v>0</v>
      </c>
    </row>
    <row r="112" spans="1:6" x14ac:dyDescent="0.25">
      <c r="A112" s="48" t="s">
        <v>254</v>
      </c>
      <c r="B112" s="49" t="s">
        <v>255</v>
      </c>
      <c r="C112" s="39">
        <v>6.1608176687180882E-2</v>
      </c>
      <c r="D112" s="50">
        <v>6.2050226111305375E-2</v>
      </c>
      <c r="E112" s="51">
        <v>0</v>
      </c>
      <c r="F112" s="52">
        <v>0</v>
      </c>
    </row>
    <row r="113" spans="1:6" x14ac:dyDescent="0.25">
      <c r="A113" s="48" t="s">
        <v>256</v>
      </c>
      <c r="B113" s="49" t="s">
        <v>257</v>
      </c>
      <c r="C113" s="39">
        <v>0.18663835207669732</v>
      </c>
      <c r="D113" s="50">
        <v>0.18663306297217219</v>
      </c>
      <c r="E113" s="51">
        <v>0</v>
      </c>
      <c r="F113" s="52">
        <v>0</v>
      </c>
    </row>
    <row r="114" spans="1:6" x14ac:dyDescent="0.25">
      <c r="A114" s="48" t="s">
        <v>258</v>
      </c>
      <c r="B114" s="49" t="s">
        <v>259</v>
      </c>
      <c r="C114" s="39">
        <v>0.24984036712092789</v>
      </c>
      <c r="D114" s="50">
        <v>0.24943378227040008</v>
      </c>
      <c r="E114" s="51">
        <v>0</v>
      </c>
      <c r="F114" s="52">
        <v>0</v>
      </c>
    </row>
    <row r="115" spans="1:6" x14ac:dyDescent="0.25">
      <c r="A115" s="48" t="s">
        <v>260</v>
      </c>
      <c r="B115" s="49" t="s">
        <v>261</v>
      </c>
      <c r="C115" s="39">
        <v>0.20725192686159732</v>
      </c>
      <c r="D115" s="50">
        <v>0.20683017025470091</v>
      </c>
      <c r="E115" s="51">
        <v>0</v>
      </c>
      <c r="F115" s="52">
        <v>0</v>
      </c>
    </row>
    <row r="116" spans="1:6" x14ac:dyDescent="0.25">
      <c r="A116" s="48" t="s">
        <v>262</v>
      </c>
      <c r="B116" s="49" t="s">
        <v>263</v>
      </c>
      <c r="C116" s="39">
        <v>0.1001824100341355</v>
      </c>
      <c r="D116" s="50">
        <v>0.10099956675763777</v>
      </c>
      <c r="E116" s="51">
        <v>0</v>
      </c>
      <c r="F116" s="52">
        <v>0</v>
      </c>
    </row>
    <row r="117" spans="1:6" x14ac:dyDescent="0.25">
      <c r="A117" s="48" t="s">
        <v>264</v>
      </c>
      <c r="B117" s="49" t="s">
        <v>265</v>
      </c>
      <c r="C117" s="39">
        <v>0.1897313525233332</v>
      </c>
      <c r="D117" s="50">
        <v>0.18973787007212267</v>
      </c>
      <c r="E117" s="51">
        <v>0</v>
      </c>
      <c r="F117" s="52">
        <v>0</v>
      </c>
    </row>
    <row r="118" spans="1:6" x14ac:dyDescent="0.25">
      <c r="A118" s="48" t="s">
        <v>266</v>
      </c>
      <c r="B118" s="49" t="s">
        <v>267</v>
      </c>
      <c r="C118" s="39">
        <v>0.17902598943624479</v>
      </c>
      <c r="D118" s="50">
        <v>0.17923490548116586</v>
      </c>
      <c r="E118" s="51">
        <v>0</v>
      </c>
      <c r="F118" s="52">
        <v>0</v>
      </c>
    </row>
    <row r="119" spans="1:6" x14ac:dyDescent="0.25">
      <c r="A119" s="48" t="s">
        <v>268</v>
      </c>
      <c r="B119" s="49" t="s">
        <v>269</v>
      </c>
      <c r="C119" s="39">
        <v>0.13184689178804085</v>
      </c>
      <c r="D119" s="50">
        <v>0.13149732941345932</v>
      </c>
      <c r="E119" s="51">
        <v>0</v>
      </c>
      <c r="F119" s="52">
        <v>0</v>
      </c>
    </row>
    <row r="120" spans="1:6" x14ac:dyDescent="0.25">
      <c r="A120" s="48" t="s">
        <v>270</v>
      </c>
      <c r="B120" s="49" t="s">
        <v>271</v>
      </c>
      <c r="C120" s="39">
        <v>5.350631537484863E-2</v>
      </c>
      <c r="D120" s="50">
        <v>5.3489257952439535E-2</v>
      </c>
      <c r="E120" s="51">
        <v>0</v>
      </c>
      <c r="F120" s="52">
        <v>0</v>
      </c>
    </row>
    <row r="121" spans="1:6" x14ac:dyDescent="0.25">
      <c r="A121" s="48" t="s">
        <v>272</v>
      </c>
      <c r="B121" s="49" t="s">
        <v>273</v>
      </c>
      <c r="C121" s="39">
        <v>0.10634365028868269</v>
      </c>
      <c r="D121" s="50">
        <v>0.10637404471883549</v>
      </c>
      <c r="E121" s="51">
        <v>0</v>
      </c>
      <c r="F121" s="52">
        <v>0</v>
      </c>
    </row>
    <row r="122" spans="1:6" x14ac:dyDescent="0.25">
      <c r="A122" s="48" t="s">
        <v>274</v>
      </c>
      <c r="B122" s="49" t="s">
        <v>275</v>
      </c>
      <c r="C122" s="39">
        <v>0.20026667561807593</v>
      </c>
      <c r="D122" s="50">
        <v>0.20110769408366219</v>
      </c>
      <c r="E122" s="51">
        <v>0</v>
      </c>
      <c r="F122" s="52">
        <v>0</v>
      </c>
    </row>
    <row r="123" spans="1:6" x14ac:dyDescent="0.25">
      <c r="A123" s="48" t="s">
        <v>276</v>
      </c>
      <c r="B123" s="49" t="s">
        <v>277</v>
      </c>
      <c r="C123" s="39">
        <v>0.10157726589201276</v>
      </c>
      <c r="D123" s="50">
        <v>0.10141889586626068</v>
      </c>
      <c r="E123" s="51">
        <v>0</v>
      </c>
      <c r="F123" s="52">
        <v>0</v>
      </c>
    </row>
    <row r="124" spans="1:6" x14ac:dyDescent="0.25">
      <c r="A124" s="48" t="s">
        <v>278</v>
      </c>
      <c r="B124" s="49" t="s">
        <v>279</v>
      </c>
      <c r="C124" s="39">
        <v>0.10860347326822153</v>
      </c>
      <c r="D124" s="50">
        <v>0.1086139479719926</v>
      </c>
      <c r="E124" s="51">
        <v>0</v>
      </c>
      <c r="F124" s="52">
        <v>0</v>
      </c>
    </row>
    <row r="125" spans="1:6" x14ac:dyDescent="0.25">
      <c r="A125" s="48" t="s">
        <v>280</v>
      </c>
      <c r="B125" s="49" t="s">
        <v>956</v>
      </c>
      <c r="C125" s="39">
        <v>6.5868317738114524E-2</v>
      </c>
      <c r="D125" s="50">
        <v>6.6446660535218555E-2</v>
      </c>
      <c r="E125" s="51">
        <v>0</v>
      </c>
      <c r="F125" s="52">
        <v>0</v>
      </c>
    </row>
    <row r="126" spans="1:6" x14ac:dyDescent="0.25">
      <c r="A126" s="48" t="s">
        <v>282</v>
      </c>
      <c r="B126" s="49" t="s">
        <v>957</v>
      </c>
      <c r="C126" s="39">
        <v>0.14080946187078347</v>
      </c>
      <c r="D126" s="50">
        <v>0.1412921653090824</v>
      </c>
      <c r="E126" s="51">
        <v>0</v>
      </c>
      <c r="F126" s="52">
        <v>0</v>
      </c>
    </row>
    <row r="127" spans="1:6" x14ac:dyDescent="0.25">
      <c r="A127" s="48" t="s">
        <v>284</v>
      </c>
      <c r="B127" s="57" t="s">
        <v>285</v>
      </c>
      <c r="C127" s="39">
        <v>0.3919636496713616</v>
      </c>
      <c r="D127" s="50">
        <v>0.39203596278489916</v>
      </c>
      <c r="E127" s="51">
        <v>0</v>
      </c>
      <c r="F127" s="52">
        <v>0</v>
      </c>
    </row>
    <row r="128" spans="1:6" x14ac:dyDescent="0.25">
      <c r="A128" s="48" t="s">
        <v>286</v>
      </c>
      <c r="B128" s="81" t="s">
        <v>287</v>
      </c>
      <c r="C128" s="39">
        <v>0.15598368212146774</v>
      </c>
      <c r="D128" s="50">
        <v>0.15613260956719055</v>
      </c>
      <c r="E128" s="51">
        <v>0</v>
      </c>
      <c r="F128" s="52">
        <v>0</v>
      </c>
    </row>
    <row r="129" spans="1:6" x14ac:dyDescent="0.25">
      <c r="A129" s="48" t="s">
        <v>288</v>
      </c>
      <c r="B129" s="53" t="s">
        <v>289</v>
      </c>
      <c r="C129" s="39">
        <v>9.6975350019425796E-2</v>
      </c>
      <c r="D129" s="50">
        <v>9.7066073529841659E-2</v>
      </c>
      <c r="E129" s="51">
        <v>0</v>
      </c>
      <c r="F129" s="52">
        <v>0</v>
      </c>
    </row>
    <row r="130" spans="1:6" x14ac:dyDescent="0.25">
      <c r="A130" s="48" t="s">
        <v>290</v>
      </c>
      <c r="B130" s="49" t="s">
        <v>291</v>
      </c>
      <c r="C130" s="39">
        <v>7.4091481737873249E-2</v>
      </c>
      <c r="D130" s="50">
        <v>7.3960670761399616E-2</v>
      </c>
      <c r="E130" s="51">
        <v>0</v>
      </c>
      <c r="F130" s="52">
        <v>0</v>
      </c>
    </row>
    <row r="131" spans="1:6" x14ac:dyDescent="0.25">
      <c r="A131" s="48" t="s">
        <v>292</v>
      </c>
      <c r="B131" s="49" t="s">
        <v>293</v>
      </c>
      <c r="C131" s="39">
        <v>4.65209199605097E-2</v>
      </c>
      <c r="D131" s="50">
        <v>4.6619498205621571E-2</v>
      </c>
      <c r="E131" s="51">
        <v>0</v>
      </c>
      <c r="F131" s="52">
        <v>0</v>
      </c>
    </row>
    <row r="132" spans="1:6" x14ac:dyDescent="0.25">
      <c r="A132" s="48" t="s">
        <v>294</v>
      </c>
      <c r="B132" s="53" t="s">
        <v>295</v>
      </c>
      <c r="C132" s="39">
        <v>0.20000668685654072</v>
      </c>
      <c r="D132" s="50">
        <v>0.19937806375615946</v>
      </c>
      <c r="E132" s="51">
        <v>0</v>
      </c>
      <c r="F132" s="52">
        <v>0</v>
      </c>
    </row>
    <row r="133" spans="1:6" x14ac:dyDescent="0.25">
      <c r="A133" s="48" t="s">
        <v>296</v>
      </c>
      <c r="B133" s="49" t="s">
        <v>297</v>
      </c>
      <c r="C133" s="39">
        <v>0.11010856368790575</v>
      </c>
      <c r="D133" s="50">
        <v>0.1099389574857591</v>
      </c>
      <c r="E133" s="51">
        <v>0</v>
      </c>
      <c r="F133" s="52">
        <v>0</v>
      </c>
    </row>
    <row r="134" spans="1:6" x14ac:dyDescent="0.25">
      <c r="A134" s="48" t="s">
        <v>298</v>
      </c>
      <c r="B134" s="49" t="s">
        <v>299</v>
      </c>
      <c r="C134" s="39">
        <v>0.27639675305617517</v>
      </c>
      <c r="D134" s="50">
        <v>0.27635040735428662</v>
      </c>
      <c r="E134" s="51">
        <v>0</v>
      </c>
      <c r="F134" s="52">
        <v>0</v>
      </c>
    </row>
    <row r="135" spans="1:6" x14ac:dyDescent="0.25">
      <c r="A135" s="48" t="s">
        <v>300</v>
      </c>
      <c r="B135" s="49" t="s">
        <v>958</v>
      </c>
      <c r="C135" s="39">
        <v>0.23638839794871233</v>
      </c>
      <c r="D135" s="50">
        <v>0.2381502325878731</v>
      </c>
      <c r="E135" s="51">
        <v>0</v>
      </c>
      <c r="F135" s="52">
        <v>0</v>
      </c>
    </row>
    <row r="136" spans="1:6" x14ac:dyDescent="0.25">
      <c r="A136" s="48" t="s">
        <v>302</v>
      </c>
      <c r="B136" s="49" t="s">
        <v>959</v>
      </c>
      <c r="C136" s="39">
        <v>0.22630445968597002</v>
      </c>
      <c r="D136" s="50">
        <v>0.22805817936035763</v>
      </c>
      <c r="E136" s="51">
        <v>0</v>
      </c>
      <c r="F136" s="52">
        <v>0</v>
      </c>
    </row>
    <row r="137" spans="1:6" x14ac:dyDescent="0.25">
      <c r="A137" s="48" t="s">
        <v>304</v>
      </c>
      <c r="B137" s="49" t="s">
        <v>960</v>
      </c>
      <c r="C137" s="39">
        <v>0.16465286924840244</v>
      </c>
      <c r="D137" s="50">
        <v>0.1651343682959619</v>
      </c>
      <c r="E137" s="51">
        <v>0</v>
      </c>
      <c r="F137" s="52">
        <v>0</v>
      </c>
    </row>
    <row r="138" spans="1:6" x14ac:dyDescent="0.25">
      <c r="A138" s="48" t="s">
        <v>306</v>
      </c>
      <c r="B138" s="57" t="s">
        <v>307</v>
      </c>
      <c r="C138" s="39">
        <v>0.35766120098851101</v>
      </c>
      <c r="D138" s="50">
        <v>0.35615057080922669</v>
      </c>
      <c r="E138" s="51">
        <v>0</v>
      </c>
      <c r="F138" s="52">
        <v>0</v>
      </c>
    </row>
    <row r="139" spans="1:6" x14ac:dyDescent="0.25">
      <c r="A139" s="48" t="s">
        <v>308</v>
      </c>
      <c r="B139" s="53" t="s">
        <v>309</v>
      </c>
      <c r="C139" s="39">
        <v>0.35410180564837285</v>
      </c>
      <c r="D139" s="50">
        <v>0.35260848650091609</v>
      </c>
      <c r="E139" s="51">
        <v>0</v>
      </c>
      <c r="F139" s="52">
        <v>0</v>
      </c>
    </row>
    <row r="140" spans="1:6" x14ac:dyDescent="0.25">
      <c r="A140" s="48" t="s">
        <v>310</v>
      </c>
      <c r="B140" s="49" t="s">
        <v>961</v>
      </c>
      <c r="C140" s="39">
        <v>0.2601885410948665</v>
      </c>
      <c r="D140" s="50">
        <v>0.25923880987436448</v>
      </c>
      <c r="E140" s="51">
        <v>0</v>
      </c>
      <c r="F140" s="52">
        <v>0</v>
      </c>
    </row>
    <row r="141" spans="1:6" x14ac:dyDescent="0.25">
      <c r="A141" s="48" t="s">
        <v>312</v>
      </c>
      <c r="B141" s="49" t="s">
        <v>962</v>
      </c>
      <c r="C141" s="39">
        <v>8.1093243343541163E-2</v>
      </c>
      <c r="D141" s="50">
        <v>8.1089172783150448E-2</v>
      </c>
      <c r="E141" s="51">
        <v>0</v>
      </c>
      <c r="F141" s="52">
        <v>0</v>
      </c>
    </row>
    <row r="142" spans="1:6" x14ac:dyDescent="0.25">
      <c r="A142" s="48" t="s">
        <v>314</v>
      </c>
      <c r="B142" s="49" t="s">
        <v>315</v>
      </c>
      <c r="C142" s="39">
        <v>4.1865121987981799E-2</v>
      </c>
      <c r="D142" s="50">
        <v>4.1768176583187461E-2</v>
      </c>
      <c r="E142" s="51">
        <v>0</v>
      </c>
      <c r="F142" s="52">
        <v>0</v>
      </c>
    </row>
    <row r="143" spans="1:6" x14ac:dyDescent="0.25">
      <c r="A143" s="48" t="s">
        <v>316</v>
      </c>
      <c r="B143" s="49" t="s">
        <v>963</v>
      </c>
      <c r="C143" s="39">
        <v>6.5232449460389016E-2</v>
      </c>
      <c r="D143" s="50">
        <v>6.5240156086191547E-2</v>
      </c>
      <c r="E143" s="51">
        <v>0</v>
      </c>
      <c r="F143" s="52">
        <v>1</v>
      </c>
    </row>
    <row r="144" spans="1:6" x14ac:dyDescent="0.25">
      <c r="A144" s="61" t="s">
        <v>318</v>
      </c>
      <c r="B144" s="49" t="s">
        <v>319</v>
      </c>
      <c r="C144" s="39">
        <v>0.44511245463440324</v>
      </c>
      <c r="D144" s="50">
        <v>0.44495522265941334</v>
      </c>
      <c r="E144" s="51">
        <v>0</v>
      </c>
      <c r="F144" s="52">
        <v>0</v>
      </c>
    </row>
    <row r="145" spans="1:6" x14ac:dyDescent="0.25">
      <c r="A145" s="48" t="s">
        <v>320</v>
      </c>
      <c r="B145" s="49" t="s">
        <v>321</v>
      </c>
      <c r="C145" s="39">
        <v>0.17375671362995501</v>
      </c>
      <c r="D145" s="50">
        <v>0.17371701150222632</v>
      </c>
      <c r="E145" s="51">
        <v>0</v>
      </c>
      <c r="F145" s="52">
        <v>0</v>
      </c>
    </row>
    <row r="146" spans="1:6" x14ac:dyDescent="0.25">
      <c r="A146" s="48" t="s">
        <v>322</v>
      </c>
      <c r="B146" s="49" t="s">
        <v>964</v>
      </c>
      <c r="C146" s="39">
        <v>7.4851814262533553E-2</v>
      </c>
      <c r="D146" s="50">
        <v>7.4867993029837737E-2</v>
      </c>
      <c r="E146" s="51">
        <v>0</v>
      </c>
      <c r="F146" s="52">
        <v>0</v>
      </c>
    </row>
    <row r="147" spans="1:6" x14ac:dyDescent="0.25">
      <c r="A147" s="48" t="s">
        <v>324</v>
      </c>
      <c r="B147" s="49" t="s">
        <v>965</v>
      </c>
      <c r="C147" s="39">
        <v>5.652041546042029E-2</v>
      </c>
      <c r="D147" s="50">
        <v>5.6692816370609307E-2</v>
      </c>
      <c r="E147" s="51">
        <v>0</v>
      </c>
      <c r="F147" s="52">
        <v>0</v>
      </c>
    </row>
    <row r="148" spans="1:6" x14ac:dyDescent="0.25">
      <c r="A148" s="48" t="s">
        <v>326</v>
      </c>
      <c r="B148" s="49" t="s">
        <v>966</v>
      </c>
      <c r="C148" s="39">
        <v>9.5635702563403716E-2</v>
      </c>
      <c r="D148" s="50">
        <v>9.5571538577450738E-2</v>
      </c>
      <c r="E148" s="51">
        <v>0</v>
      </c>
      <c r="F148" s="52">
        <v>0</v>
      </c>
    </row>
    <row r="149" spans="1:6" x14ac:dyDescent="0.25">
      <c r="A149" s="48" t="s">
        <v>328</v>
      </c>
      <c r="B149" s="49" t="s">
        <v>967</v>
      </c>
      <c r="C149" s="39">
        <v>6.4133815726276827E-2</v>
      </c>
      <c r="D149" s="50">
        <v>6.4004126113831883E-2</v>
      </c>
      <c r="E149" s="51">
        <v>0</v>
      </c>
      <c r="F149" s="52">
        <v>0</v>
      </c>
    </row>
    <row r="150" spans="1:6" x14ac:dyDescent="0.25">
      <c r="A150" s="48" t="s">
        <v>330</v>
      </c>
      <c r="B150" s="49" t="s">
        <v>331</v>
      </c>
      <c r="C150" s="39">
        <v>0.15617122214301632</v>
      </c>
      <c r="D150" s="50">
        <v>0.15569954722579399</v>
      </c>
      <c r="E150" s="51">
        <v>0</v>
      </c>
      <c r="F150" s="52">
        <v>0</v>
      </c>
    </row>
    <row r="151" spans="1:6" x14ac:dyDescent="0.25">
      <c r="A151" s="48" t="s">
        <v>332</v>
      </c>
      <c r="B151" s="49" t="s">
        <v>968</v>
      </c>
      <c r="C151" s="39">
        <v>7.7773253994197045E-2</v>
      </c>
      <c r="D151" s="50">
        <v>7.7889874481715124E-2</v>
      </c>
      <c r="E151" s="51">
        <v>0</v>
      </c>
      <c r="F151" s="52">
        <v>0</v>
      </c>
    </row>
    <row r="152" spans="1:6" x14ac:dyDescent="0.25">
      <c r="A152" s="48" t="s">
        <v>334</v>
      </c>
      <c r="B152" s="49" t="s">
        <v>335</v>
      </c>
      <c r="C152" s="39">
        <v>0.18932321831673588</v>
      </c>
      <c r="D152" s="50">
        <v>0.19051706513155692</v>
      </c>
      <c r="E152" s="51">
        <v>0</v>
      </c>
      <c r="F152" s="52">
        <v>0</v>
      </c>
    </row>
    <row r="153" spans="1:6" x14ac:dyDescent="0.25">
      <c r="A153" s="48" t="s">
        <v>336</v>
      </c>
      <c r="B153" s="49" t="s">
        <v>969</v>
      </c>
      <c r="C153" s="39">
        <v>0.11413138325382921</v>
      </c>
      <c r="D153" s="50">
        <v>0.11380425664007428</v>
      </c>
      <c r="E153" s="51">
        <v>0</v>
      </c>
      <c r="F153" s="52">
        <v>0</v>
      </c>
    </row>
    <row r="154" spans="1:6" x14ac:dyDescent="0.25">
      <c r="A154" s="48" t="s">
        <v>338</v>
      </c>
      <c r="B154" s="49" t="s">
        <v>339</v>
      </c>
      <c r="C154" s="39">
        <v>0.10491346907708533</v>
      </c>
      <c r="D154" s="50">
        <v>0.10468635357216757</v>
      </c>
      <c r="E154" s="51">
        <v>0</v>
      </c>
      <c r="F154" s="52">
        <v>0</v>
      </c>
    </row>
    <row r="155" spans="1:6" x14ac:dyDescent="0.25">
      <c r="A155" s="48" t="s">
        <v>340</v>
      </c>
      <c r="B155" s="49" t="s">
        <v>970</v>
      </c>
      <c r="C155" s="39">
        <v>9.2125079875615717E-2</v>
      </c>
      <c r="D155" s="50">
        <v>9.2129102803900118E-2</v>
      </c>
      <c r="E155" s="51">
        <v>0</v>
      </c>
      <c r="F155" s="52">
        <v>1</v>
      </c>
    </row>
    <row r="156" spans="1:6" x14ac:dyDescent="0.25">
      <c r="A156" s="48" t="s">
        <v>342</v>
      </c>
      <c r="B156" s="49" t="s">
        <v>343</v>
      </c>
      <c r="C156" s="39">
        <v>0.22262316399371379</v>
      </c>
      <c r="D156" s="50">
        <v>0.22236659994203561</v>
      </c>
      <c r="E156" s="51">
        <v>0</v>
      </c>
      <c r="F156" s="52">
        <v>0</v>
      </c>
    </row>
    <row r="157" spans="1:6" x14ac:dyDescent="0.25">
      <c r="A157" s="48" t="s">
        <v>344</v>
      </c>
      <c r="B157" s="49" t="s">
        <v>345</v>
      </c>
      <c r="C157" s="39">
        <v>0.15556874244087862</v>
      </c>
      <c r="D157" s="50">
        <v>0.15713585290238954</v>
      </c>
      <c r="E157" s="51">
        <v>0</v>
      </c>
      <c r="F157" s="52">
        <v>0</v>
      </c>
    </row>
    <row r="158" spans="1:6" x14ac:dyDescent="0.25">
      <c r="A158" s="48" t="s">
        <v>346</v>
      </c>
      <c r="B158" s="49" t="s">
        <v>347</v>
      </c>
      <c r="C158" s="39">
        <v>7.7809867938952337E-2</v>
      </c>
      <c r="D158" s="50">
        <v>7.7671724313136098E-2</v>
      </c>
      <c r="E158" s="51">
        <v>0</v>
      </c>
      <c r="F158" s="52">
        <v>0</v>
      </c>
    </row>
    <row r="159" spans="1:6" x14ac:dyDescent="0.25">
      <c r="A159" s="48" t="s">
        <v>348</v>
      </c>
      <c r="B159" s="49" t="s">
        <v>349</v>
      </c>
      <c r="C159" s="39">
        <v>0.16568908650903127</v>
      </c>
      <c r="D159" s="50">
        <v>0.16574974725720296</v>
      </c>
      <c r="E159" s="51">
        <v>0</v>
      </c>
      <c r="F159" s="52">
        <v>0</v>
      </c>
    </row>
    <row r="160" spans="1:6" x14ac:dyDescent="0.25">
      <c r="A160" s="48" t="s">
        <v>350</v>
      </c>
      <c r="B160" s="49" t="s">
        <v>351</v>
      </c>
      <c r="C160" s="39">
        <v>0.27793755090964545</v>
      </c>
      <c r="D160" s="50">
        <v>0.27794089545883521</v>
      </c>
      <c r="E160" s="51">
        <v>0</v>
      </c>
      <c r="F160" s="52">
        <v>0</v>
      </c>
    </row>
    <row r="161" spans="1:6" x14ac:dyDescent="0.25">
      <c r="A161" s="61" t="s">
        <v>352</v>
      </c>
      <c r="B161" s="49" t="s">
        <v>353</v>
      </c>
      <c r="C161" s="39">
        <v>0.14794547481365439</v>
      </c>
      <c r="D161" s="50">
        <v>0.14805658686383655</v>
      </c>
      <c r="E161" s="51">
        <v>0</v>
      </c>
      <c r="F161" s="52">
        <v>0</v>
      </c>
    </row>
    <row r="162" spans="1:6" x14ac:dyDescent="0.25">
      <c r="A162" s="48" t="s">
        <v>354</v>
      </c>
      <c r="B162" s="49" t="s">
        <v>355</v>
      </c>
      <c r="C162" s="39">
        <v>6.9659330194926664E-2</v>
      </c>
      <c r="D162" s="50">
        <v>6.9631133643221432E-2</v>
      </c>
      <c r="E162" s="51">
        <v>0</v>
      </c>
      <c r="F162" s="52">
        <v>0</v>
      </c>
    </row>
    <row r="163" spans="1:6" x14ac:dyDescent="0.25">
      <c r="A163" s="48" t="s">
        <v>356</v>
      </c>
      <c r="B163" s="49" t="s">
        <v>357</v>
      </c>
      <c r="C163" s="39">
        <v>0.27340563768537263</v>
      </c>
      <c r="D163" s="50">
        <v>0.27338129015386975</v>
      </c>
      <c r="E163" s="51">
        <v>0</v>
      </c>
      <c r="F163" s="52">
        <v>0</v>
      </c>
    </row>
    <row r="164" spans="1:6" x14ac:dyDescent="0.25">
      <c r="A164" s="48" t="s">
        <v>358</v>
      </c>
      <c r="B164" s="49" t="s">
        <v>971</v>
      </c>
      <c r="C164" s="39">
        <v>8.0780119549609508E-2</v>
      </c>
      <c r="D164" s="50">
        <v>8.0891246822585944E-2</v>
      </c>
      <c r="E164" s="51">
        <v>0</v>
      </c>
      <c r="F164" s="52">
        <v>0</v>
      </c>
    </row>
    <row r="165" spans="1:6" x14ac:dyDescent="0.25">
      <c r="A165" s="48" t="s">
        <v>360</v>
      </c>
      <c r="B165" s="49" t="s">
        <v>972</v>
      </c>
      <c r="C165" s="39">
        <v>0.19902990858416952</v>
      </c>
      <c r="D165" s="50">
        <v>0.19904087541856974</v>
      </c>
      <c r="E165" s="51">
        <v>0</v>
      </c>
      <c r="F165" s="52">
        <v>0</v>
      </c>
    </row>
    <row r="166" spans="1:6" x14ac:dyDescent="0.25">
      <c r="A166" s="48" t="s">
        <v>362</v>
      </c>
      <c r="B166" s="49" t="s">
        <v>973</v>
      </c>
      <c r="C166" s="39">
        <v>0.13212537008383896</v>
      </c>
      <c r="D166" s="50">
        <v>0.131953971064183</v>
      </c>
      <c r="E166" s="51">
        <v>0</v>
      </c>
      <c r="F166" s="52">
        <v>0</v>
      </c>
    </row>
    <row r="167" spans="1:6" x14ac:dyDescent="0.25">
      <c r="A167" s="48" t="s">
        <v>364</v>
      </c>
      <c r="B167" s="57" t="s">
        <v>365</v>
      </c>
      <c r="C167" s="39">
        <v>0.12413730782146225</v>
      </c>
      <c r="D167" s="50">
        <v>0.12395782889809409</v>
      </c>
      <c r="E167" s="51">
        <v>0</v>
      </c>
      <c r="F167" s="52">
        <v>0</v>
      </c>
    </row>
    <row r="168" spans="1:6" x14ac:dyDescent="0.25">
      <c r="A168" s="48" t="s">
        <v>366</v>
      </c>
      <c r="B168" s="49" t="s">
        <v>367</v>
      </c>
      <c r="C168" s="39">
        <v>0.27062839495586655</v>
      </c>
      <c r="D168" s="50">
        <v>0.27036793083801614</v>
      </c>
      <c r="E168" s="51">
        <v>0</v>
      </c>
      <c r="F168" s="52">
        <v>0</v>
      </c>
    </row>
    <row r="169" spans="1:6" x14ac:dyDescent="0.25">
      <c r="A169" s="48" t="s">
        <v>368</v>
      </c>
      <c r="B169" s="49" t="s">
        <v>369</v>
      </c>
      <c r="C169" s="39">
        <v>0.17715608168205391</v>
      </c>
      <c r="D169" s="50">
        <v>0.17717979207526327</v>
      </c>
      <c r="E169" s="51">
        <v>0</v>
      </c>
      <c r="F169" s="52">
        <v>0</v>
      </c>
    </row>
    <row r="170" spans="1:6" x14ac:dyDescent="0.25">
      <c r="A170" s="48" t="s">
        <v>370</v>
      </c>
      <c r="B170" s="49" t="s">
        <v>974</v>
      </c>
      <c r="C170" s="39">
        <v>0.17241934603628339</v>
      </c>
      <c r="D170" s="50">
        <v>0.17208525639694727</v>
      </c>
      <c r="E170" s="51">
        <v>0</v>
      </c>
      <c r="F170" s="52">
        <v>0</v>
      </c>
    </row>
    <row r="171" spans="1:6" x14ac:dyDescent="0.25">
      <c r="A171" s="48" t="s">
        <v>372</v>
      </c>
      <c r="B171" s="49" t="s">
        <v>373</v>
      </c>
      <c r="C171" s="39">
        <v>0.24400748518854898</v>
      </c>
      <c r="D171" s="50">
        <v>0.24278188728083439</v>
      </c>
      <c r="E171" s="51">
        <v>0</v>
      </c>
      <c r="F171" s="52">
        <v>0</v>
      </c>
    </row>
    <row r="172" spans="1:6" x14ac:dyDescent="0.25">
      <c r="A172" s="48" t="s">
        <v>374</v>
      </c>
      <c r="B172" s="49" t="s">
        <v>375</v>
      </c>
      <c r="C172" s="39">
        <v>0.16376180733887713</v>
      </c>
      <c r="D172" s="50">
        <v>0.16378263524599435</v>
      </c>
      <c r="E172" s="51">
        <v>0</v>
      </c>
      <c r="F172" s="52">
        <v>0</v>
      </c>
    </row>
    <row r="173" spans="1:6" x14ac:dyDescent="0.25">
      <c r="A173" s="48" t="s">
        <v>376</v>
      </c>
      <c r="B173" s="49" t="s">
        <v>377</v>
      </c>
      <c r="C173" s="39">
        <v>0.17827513474383655</v>
      </c>
      <c r="D173" s="50">
        <v>0.17833216132560048</v>
      </c>
      <c r="E173" s="51">
        <v>0</v>
      </c>
      <c r="F173" s="52">
        <v>0</v>
      </c>
    </row>
    <row r="174" spans="1:6" x14ac:dyDescent="0.25">
      <c r="A174" s="61" t="s">
        <v>378</v>
      </c>
      <c r="B174" s="49" t="s">
        <v>379</v>
      </c>
      <c r="C174" s="39">
        <v>0.15471241599979796</v>
      </c>
      <c r="D174" s="50">
        <v>0.15496439118521935</v>
      </c>
      <c r="E174" s="51">
        <v>0</v>
      </c>
      <c r="F174" s="52">
        <v>0</v>
      </c>
    </row>
    <row r="175" spans="1:6" x14ac:dyDescent="0.25">
      <c r="A175" s="48" t="s">
        <v>380</v>
      </c>
      <c r="B175" s="49" t="s">
        <v>381</v>
      </c>
      <c r="C175" s="39">
        <v>0.23565523422485118</v>
      </c>
      <c r="D175" s="50">
        <v>0.23512580019073967</v>
      </c>
      <c r="E175" s="51">
        <v>0</v>
      </c>
      <c r="F175" s="52">
        <v>0</v>
      </c>
    </row>
    <row r="176" spans="1:6" x14ac:dyDescent="0.25">
      <c r="A176" s="48" t="s">
        <v>382</v>
      </c>
      <c r="B176" s="49" t="s">
        <v>975</v>
      </c>
      <c r="C176" s="79">
        <v>9.6685731659586327E-2</v>
      </c>
      <c r="D176" s="50">
        <v>9.6575252274183551E-2</v>
      </c>
      <c r="E176" s="51">
        <v>0</v>
      </c>
      <c r="F176" s="52">
        <v>0</v>
      </c>
    </row>
    <row r="177" spans="1:6" x14ac:dyDescent="0.25">
      <c r="A177" s="48" t="s">
        <v>384</v>
      </c>
      <c r="B177" s="53" t="s">
        <v>385</v>
      </c>
      <c r="C177" s="39">
        <v>0.11065668576956095</v>
      </c>
      <c r="D177" s="58">
        <v>0.11049097785080629</v>
      </c>
      <c r="E177" s="51">
        <v>0</v>
      </c>
      <c r="F177" s="52">
        <v>0</v>
      </c>
    </row>
    <row r="178" spans="1:6" x14ac:dyDescent="0.25">
      <c r="A178" s="54" t="s">
        <v>386</v>
      </c>
      <c r="B178" s="57" t="s">
        <v>387</v>
      </c>
      <c r="C178" s="39">
        <v>0.11882864387113459</v>
      </c>
      <c r="D178" s="50">
        <v>0.11885953316317183</v>
      </c>
      <c r="E178" s="55">
        <v>0</v>
      </c>
      <c r="F178" s="56">
        <v>0</v>
      </c>
    </row>
    <row r="179" spans="1:6" x14ac:dyDescent="0.25">
      <c r="A179" s="48" t="s">
        <v>388</v>
      </c>
      <c r="B179" s="49" t="s">
        <v>389</v>
      </c>
      <c r="C179" s="39">
        <v>0.14003383014297807</v>
      </c>
      <c r="D179" s="50">
        <v>0.139910065132622</v>
      </c>
      <c r="E179" s="51">
        <v>0</v>
      </c>
      <c r="F179" s="52">
        <v>0</v>
      </c>
    </row>
    <row r="180" spans="1:6" x14ac:dyDescent="0.25">
      <c r="A180" s="48" t="s">
        <v>390</v>
      </c>
      <c r="B180" s="49" t="s">
        <v>976</v>
      </c>
      <c r="C180" s="39">
        <v>6.0916995364699952E-2</v>
      </c>
      <c r="D180" s="50">
        <v>6.096059565155227E-2</v>
      </c>
      <c r="E180" s="51">
        <v>0</v>
      </c>
      <c r="F180" s="52">
        <v>0</v>
      </c>
    </row>
    <row r="181" spans="1:6" x14ac:dyDescent="0.25">
      <c r="A181" s="48" t="s">
        <v>392</v>
      </c>
      <c r="B181" s="49" t="s">
        <v>393</v>
      </c>
      <c r="C181" s="39">
        <v>0.10500518072388734</v>
      </c>
      <c r="D181" s="50">
        <v>0.10493895633755827</v>
      </c>
      <c r="E181" s="51">
        <v>0</v>
      </c>
      <c r="F181" s="52">
        <v>0</v>
      </c>
    </row>
    <row r="182" spans="1:6" x14ac:dyDescent="0.25">
      <c r="A182" s="48" t="s">
        <v>394</v>
      </c>
      <c r="B182" s="49" t="s">
        <v>395</v>
      </c>
      <c r="C182" s="39">
        <v>0.14615151134105389</v>
      </c>
      <c r="D182" s="50">
        <v>0.14590207297798596</v>
      </c>
      <c r="E182" s="51">
        <v>0</v>
      </c>
      <c r="F182" s="52">
        <v>0</v>
      </c>
    </row>
    <row r="183" spans="1:6" x14ac:dyDescent="0.25">
      <c r="A183" s="48" t="s">
        <v>396</v>
      </c>
      <c r="B183" s="53" t="s">
        <v>977</v>
      </c>
      <c r="C183" s="39">
        <v>8.1444169945573269E-2</v>
      </c>
      <c r="D183" s="50">
        <v>8.1549249185295714E-2</v>
      </c>
      <c r="E183" s="51">
        <v>0</v>
      </c>
      <c r="F183" s="52">
        <v>0</v>
      </c>
    </row>
    <row r="184" spans="1:6" x14ac:dyDescent="0.25">
      <c r="A184" s="48" t="s">
        <v>398</v>
      </c>
      <c r="B184" s="49" t="s">
        <v>399</v>
      </c>
      <c r="C184" s="39">
        <v>0.15461836489097761</v>
      </c>
      <c r="D184" s="50">
        <v>0.15410854093951332</v>
      </c>
      <c r="E184" s="51">
        <v>0</v>
      </c>
      <c r="F184" s="52">
        <v>0</v>
      </c>
    </row>
    <row r="185" spans="1:6" x14ac:dyDescent="0.25">
      <c r="A185" s="48" t="s">
        <v>400</v>
      </c>
      <c r="B185" s="49" t="s">
        <v>401</v>
      </c>
      <c r="C185" s="39">
        <v>0.25956939010345403</v>
      </c>
      <c r="D185" s="50">
        <v>0.26313397712038167</v>
      </c>
      <c r="E185" s="51">
        <v>0</v>
      </c>
      <c r="F185" s="52">
        <v>0</v>
      </c>
    </row>
    <row r="186" spans="1:6" x14ac:dyDescent="0.25">
      <c r="A186" s="48" t="s">
        <v>402</v>
      </c>
      <c r="B186" s="49" t="s">
        <v>403</v>
      </c>
      <c r="C186" s="39">
        <v>0.25729070892001282</v>
      </c>
      <c r="D186" s="50">
        <v>0.25715974894701055</v>
      </c>
      <c r="E186" s="51">
        <v>0</v>
      </c>
      <c r="F186" s="52">
        <v>0</v>
      </c>
    </row>
    <row r="187" spans="1:6" x14ac:dyDescent="0.25">
      <c r="A187" s="48" t="s">
        <v>404</v>
      </c>
      <c r="B187" s="49" t="s">
        <v>405</v>
      </c>
      <c r="C187" s="39">
        <v>0.13249903998870666</v>
      </c>
      <c r="D187" s="50">
        <v>0.13294295080328183</v>
      </c>
      <c r="E187" s="51">
        <v>0</v>
      </c>
      <c r="F187" s="52">
        <v>0</v>
      </c>
    </row>
    <row r="188" spans="1:6" x14ac:dyDescent="0.25">
      <c r="A188" s="48" t="s">
        <v>406</v>
      </c>
      <c r="B188" s="49" t="s">
        <v>407</v>
      </c>
      <c r="C188" s="39">
        <v>6.5077696463552326E-2</v>
      </c>
      <c r="D188" s="50">
        <v>6.4913725080269172E-2</v>
      </c>
      <c r="E188" s="51">
        <v>0</v>
      </c>
      <c r="F188" s="52">
        <v>0</v>
      </c>
    </row>
    <row r="189" spans="1:6" x14ac:dyDescent="0.25">
      <c r="A189" s="48" t="s">
        <v>408</v>
      </c>
      <c r="B189" s="49" t="s">
        <v>409</v>
      </c>
      <c r="C189" s="39">
        <v>0.3068520611898029</v>
      </c>
      <c r="D189" s="50">
        <v>0.30712787533722663</v>
      </c>
      <c r="E189" s="51">
        <v>0</v>
      </c>
      <c r="F189" s="52">
        <v>0</v>
      </c>
    </row>
    <row r="190" spans="1:6" x14ac:dyDescent="0.25">
      <c r="A190" s="48" t="s">
        <v>410</v>
      </c>
      <c r="B190" s="49" t="s">
        <v>411</v>
      </c>
      <c r="C190" s="39">
        <v>0.13400364570220635</v>
      </c>
      <c r="D190" s="50">
        <v>0.1336182384525908</v>
      </c>
      <c r="E190" s="51">
        <v>0</v>
      </c>
      <c r="F190" s="52">
        <v>0</v>
      </c>
    </row>
    <row r="191" spans="1:6" x14ac:dyDescent="0.25">
      <c r="A191" s="48" t="s">
        <v>412</v>
      </c>
      <c r="B191" s="49" t="s">
        <v>413</v>
      </c>
      <c r="C191" s="39">
        <v>0.33338085069025603</v>
      </c>
      <c r="D191" s="50">
        <v>0.33440704230713109</v>
      </c>
      <c r="E191" s="51">
        <v>0</v>
      </c>
      <c r="F191" s="52">
        <v>0</v>
      </c>
    </row>
    <row r="192" spans="1:6" x14ac:dyDescent="0.25">
      <c r="A192" s="48" t="s">
        <v>414</v>
      </c>
      <c r="B192" s="57" t="s">
        <v>415</v>
      </c>
      <c r="C192" s="39">
        <v>7.043492638793053E-2</v>
      </c>
      <c r="D192" s="50">
        <v>7.0379680636647235E-2</v>
      </c>
      <c r="E192" s="51">
        <v>0</v>
      </c>
      <c r="F192" s="52">
        <v>0</v>
      </c>
    </row>
    <row r="193" spans="1:6" x14ac:dyDescent="0.25">
      <c r="A193" s="48" t="s">
        <v>416</v>
      </c>
      <c r="B193" s="49" t="s">
        <v>417</v>
      </c>
      <c r="C193" s="39">
        <v>0.20559438343690023</v>
      </c>
      <c r="D193" s="50">
        <v>0.20561716119830206</v>
      </c>
      <c r="E193" s="51">
        <v>0</v>
      </c>
      <c r="F193" s="52">
        <v>0</v>
      </c>
    </row>
    <row r="194" spans="1:6" x14ac:dyDescent="0.25">
      <c r="A194" s="48" t="s">
        <v>418</v>
      </c>
      <c r="B194" s="49" t="s">
        <v>419</v>
      </c>
      <c r="C194" s="39">
        <v>0.20629812314850202</v>
      </c>
      <c r="D194" s="50">
        <v>0.20665055534879256</v>
      </c>
      <c r="E194" s="51">
        <v>0</v>
      </c>
      <c r="F194" s="52">
        <v>0</v>
      </c>
    </row>
    <row r="195" spans="1:6" x14ac:dyDescent="0.25">
      <c r="A195" s="48" t="s">
        <v>420</v>
      </c>
      <c r="B195" s="49" t="s">
        <v>421</v>
      </c>
      <c r="C195" s="39">
        <v>0.2625876522140021</v>
      </c>
      <c r="D195" s="50">
        <v>0.26243856713753388</v>
      </c>
      <c r="E195" s="51">
        <v>0</v>
      </c>
      <c r="F195" s="52">
        <v>0</v>
      </c>
    </row>
    <row r="196" spans="1:6" x14ac:dyDescent="0.25">
      <c r="A196" s="48" t="s">
        <v>422</v>
      </c>
      <c r="B196" s="49" t="s">
        <v>423</v>
      </c>
      <c r="C196" s="39">
        <v>0.23720031460902979</v>
      </c>
      <c r="D196" s="50">
        <v>0.23697087099220132</v>
      </c>
      <c r="E196" s="51">
        <v>0</v>
      </c>
      <c r="F196" s="52">
        <v>0</v>
      </c>
    </row>
    <row r="197" spans="1:6" x14ac:dyDescent="0.25">
      <c r="A197" s="48" t="s">
        <v>424</v>
      </c>
      <c r="B197" s="49" t="s">
        <v>425</v>
      </c>
      <c r="C197" s="39">
        <v>9.0704329317755697E-2</v>
      </c>
      <c r="D197" s="50">
        <v>9.1517850961442215E-2</v>
      </c>
      <c r="E197" s="51">
        <v>0</v>
      </c>
      <c r="F197" s="52">
        <v>0</v>
      </c>
    </row>
    <row r="198" spans="1:6" x14ac:dyDescent="0.25">
      <c r="A198" s="48" t="s">
        <v>426</v>
      </c>
      <c r="B198" s="49" t="s">
        <v>427</v>
      </c>
      <c r="C198" s="39">
        <v>0.13508695571221407</v>
      </c>
      <c r="D198" s="50">
        <v>0.13545147825842568</v>
      </c>
      <c r="E198" s="51">
        <v>0</v>
      </c>
      <c r="F198" s="52">
        <v>0</v>
      </c>
    </row>
    <row r="199" spans="1:6" x14ac:dyDescent="0.25">
      <c r="A199" s="48" t="s">
        <v>428</v>
      </c>
      <c r="B199" s="49" t="s">
        <v>429</v>
      </c>
      <c r="C199" s="39">
        <v>0.33735003947070769</v>
      </c>
      <c r="D199" s="50">
        <v>0.33978911777729526</v>
      </c>
      <c r="E199" s="51">
        <v>0</v>
      </c>
      <c r="F199" s="52">
        <v>0</v>
      </c>
    </row>
    <row r="200" spans="1:6" x14ac:dyDescent="0.25">
      <c r="A200" s="48" t="s">
        <v>430</v>
      </c>
      <c r="B200" s="49" t="s">
        <v>431</v>
      </c>
      <c r="C200" s="39">
        <v>8.4029768925701825E-2</v>
      </c>
      <c r="D200" s="50">
        <v>0.10021030474079656</v>
      </c>
      <c r="E200" s="51">
        <v>0</v>
      </c>
      <c r="F200" s="52">
        <v>0</v>
      </c>
    </row>
    <row r="201" spans="1:6" x14ac:dyDescent="0.25">
      <c r="A201" s="48" t="s">
        <v>432</v>
      </c>
      <c r="B201" s="49" t="s">
        <v>433</v>
      </c>
      <c r="C201" s="39">
        <v>0.2099002228388222</v>
      </c>
      <c r="D201" s="50">
        <v>0.20933814912669552</v>
      </c>
      <c r="E201" s="51">
        <v>0</v>
      </c>
      <c r="F201" s="52">
        <v>0</v>
      </c>
    </row>
    <row r="202" spans="1:6" x14ac:dyDescent="0.25">
      <c r="A202" s="48" t="s">
        <v>434</v>
      </c>
      <c r="B202" s="49" t="s">
        <v>435</v>
      </c>
      <c r="C202" s="39">
        <v>0.15382139539996942</v>
      </c>
      <c r="D202" s="50">
        <v>0.15416377982477236</v>
      </c>
      <c r="E202" s="51">
        <v>0</v>
      </c>
      <c r="F202" s="52">
        <v>0</v>
      </c>
    </row>
    <row r="203" spans="1:6" x14ac:dyDescent="0.25">
      <c r="A203" s="48" t="s">
        <v>436</v>
      </c>
      <c r="B203" s="49" t="s">
        <v>437</v>
      </c>
      <c r="C203" s="39">
        <v>9.0308488862647224E-2</v>
      </c>
      <c r="D203" s="50">
        <v>9.0246510725875556E-2</v>
      </c>
      <c r="E203" s="51">
        <v>0</v>
      </c>
      <c r="F203" s="52">
        <v>0</v>
      </c>
    </row>
    <row r="204" spans="1:6" x14ac:dyDescent="0.25">
      <c r="A204" s="48" t="s">
        <v>438</v>
      </c>
      <c r="B204" s="49" t="s">
        <v>439</v>
      </c>
      <c r="C204" s="39">
        <v>0.18122269611316677</v>
      </c>
      <c r="D204" s="50">
        <v>0.18061463163432087</v>
      </c>
      <c r="E204" s="51">
        <v>0</v>
      </c>
      <c r="F204" s="52">
        <v>0</v>
      </c>
    </row>
    <row r="205" spans="1:6" x14ac:dyDescent="0.25">
      <c r="A205" s="48" t="s">
        <v>440</v>
      </c>
      <c r="B205" s="49" t="s">
        <v>441</v>
      </c>
      <c r="C205" s="39">
        <v>0.14099694796867526</v>
      </c>
      <c r="D205" s="50">
        <v>0.14069311730390438</v>
      </c>
      <c r="E205" s="51">
        <v>0</v>
      </c>
      <c r="F205" s="52">
        <v>0</v>
      </c>
    </row>
    <row r="206" spans="1:6" x14ac:dyDescent="0.25">
      <c r="A206" s="48" t="s">
        <v>442</v>
      </c>
      <c r="B206" s="49" t="s">
        <v>443</v>
      </c>
      <c r="C206" s="39">
        <v>0.10150353593222816</v>
      </c>
      <c r="D206" s="50">
        <v>0.10181481080148323</v>
      </c>
      <c r="E206" s="51">
        <v>0</v>
      </c>
      <c r="F206" s="52">
        <v>0</v>
      </c>
    </row>
    <row r="207" spans="1:6" x14ac:dyDescent="0.25">
      <c r="A207" s="48" t="s">
        <v>444</v>
      </c>
      <c r="B207" s="49" t="s">
        <v>445</v>
      </c>
      <c r="C207" s="39">
        <v>0.11076505269615912</v>
      </c>
      <c r="D207" s="50">
        <v>0.11042126352536055</v>
      </c>
      <c r="E207" s="51">
        <v>0</v>
      </c>
      <c r="F207" s="52">
        <v>0</v>
      </c>
    </row>
    <row r="208" spans="1:6" x14ac:dyDescent="0.25">
      <c r="A208" s="48" t="s">
        <v>446</v>
      </c>
      <c r="B208" s="49" t="s">
        <v>978</v>
      </c>
      <c r="C208" s="39">
        <v>0.16601802166960353</v>
      </c>
      <c r="D208" s="50">
        <v>0.16551259318587944</v>
      </c>
      <c r="E208" s="51">
        <v>0</v>
      </c>
      <c r="F208" s="52">
        <v>0</v>
      </c>
    </row>
    <row r="209" spans="1:6" x14ac:dyDescent="0.25">
      <c r="A209" s="48" t="s">
        <v>448</v>
      </c>
      <c r="B209" s="49" t="s">
        <v>979</v>
      </c>
      <c r="C209" s="39">
        <v>7.5520493455557447E-2</v>
      </c>
      <c r="D209" s="50">
        <v>7.5632639723920092E-2</v>
      </c>
      <c r="E209" s="51">
        <v>0</v>
      </c>
      <c r="F209" s="52">
        <v>0</v>
      </c>
    </row>
    <row r="210" spans="1:6" x14ac:dyDescent="0.25">
      <c r="A210" s="48" t="s">
        <v>450</v>
      </c>
      <c r="B210" s="49" t="s">
        <v>451</v>
      </c>
      <c r="C210" s="39">
        <v>8.1789257476452021E-2</v>
      </c>
      <c r="D210" s="50">
        <v>8.1898789079138321E-2</v>
      </c>
      <c r="E210" s="51">
        <v>0</v>
      </c>
      <c r="F210" s="52">
        <v>0</v>
      </c>
    </row>
    <row r="211" spans="1:6" x14ac:dyDescent="0.25">
      <c r="A211" s="48" t="s">
        <v>452</v>
      </c>
      <c r="B211" s="49" t="s">
        <v>453</v>
      </c>
      <c r="C211" s="39">
        <v>0.17491405435387719</v>
      </c>
      <c r="D211" s="50">
        <v>0.17531533984243283</v>
      </c>
      <c r="E211" s="51">
        <v>0</v>
      </c>
      <c r="F211" s="52">
        <v>0</v>
      </c>
    </row>
    <row r="212" spans="1:6" x14ac:dyDescent="0.25">
      <c r="A212" s="48" t="s">
        <v>454</v>
      </c>
      <c r="B212" s="49" t="s">
        <v>455</v>
      </c>
      <c r="C212" s="39">
        <v>0.12514634133074676</v>
      </c>
      <c r="D212" s="58">
        <v>0.12477961192733975</v>
      </c>
      <c r="E212" s="51">
        <v>0</v>
      </c>
      <c r="F212" s="52">
        <v>0</v>
      </c>
    </row>
    <row r="213" spans="1:6" x14ac:dyDescent="0.25">
      <c r="A213" s="48" t="s">
        <v>456</v>
      </c>
      <c r="B213" s="53" t="s">
        <v>980</v>
      </c>
      <c r="C213" s="39">
        <v>0.20170502206222513</v>
      </c>
      <c r="D213" s="58">
        <v>0.20165944392264562</v>
      </c>
      <c r="E213" s="51">
        <v>0</v>
      </c>
      <c r="F213" s="52">
        <v>1</v>
      </c>
    </row>
    <row r="214" spans="1:6" x14ac:dyDescent="0.25">
      <c r="A214" s="48" t="s">
        <v>458</v>
      </c>
      <c r="B214" s="49" t="s">
        <v>459</v>
      </c>
      <c r="C214" s="39">
        <v>0.17103142905703134</v>
      </c>
      <c r="D214" s="50">
        <v>0.17055105614587834</v>
      </c>
      <c r="E214" s="51">
        <v>0</v>
      </c>
      <c r="F214" s="52">
        <v>0</v>
      </c>
    </row>
    <row r="215" spans="1:6" x14ac:dyDescent="0.25">
      <c r="A215" s="48" t="s">
        <v>460</v>
      </c>
      <c r="B215" s="49" t="s">
        <v>461</v>
      </c>
      <c r="C215" s="39">
        <v>0.28244707017840537</v>
      </c>
      <c r="D215" s="50">
        <v>0.282592633906119</v>
      </c>
      <c r="E215" s="51">
        <v>0</v>
      </c>
      <c r="F215" s="52">
        <v>0</v>
      </c>
    </row>
    <row r="216" spans="1:6" x14ac:dyDescent="0.25">
      <c r="A216" s="48" t="s">
        <v>462</v>
      </c>
      <c r="B216" s="49" t="s">
        <v>981</v>
      </c>
      <c r="C216" s="39">
        <v>7.8129419746348516E-2</v>
      </c>
      <c r="D216" s="50">
        <v>7.7918995034911204E-2</v>
      </c>
      <c r="E216" s="51">
        <v>0</v>
      </c>
      <c r="F216" s="52">
        <v>0</v>
      </c>
    </row>
    <row r="217" spans="1:6" x14ac:dyDescent="0.25">
      <c r="A217" s="48" t="s">
        <v>464</v>
      </c>
      <c r="B217" s="49" t="s">
        <v>465</v>
      </c>
      <c r="C217" s="39">
        <v>7.3263858227335235E-2</v>
      </c>
      <c r="D217" s="50">
        <v>7.3374207679601108E-2</v>
      </c>
      <c r="E217" s="51">
        <v>0</v>
      </c>
      <c r="F217" s="52">
        <v>0</v>
      </c>
    </row>
    <row r="218" spans="1:6" x14ac:dyDescent="0.25">
      <c r="A218" s="48" t="s">
        <v>466</v>
      </c>
      <c r="B218" s="49" t="s">
        <v>467</v>
      </c>
      <c r="C218" s="39">
        <v>0.11706486229516368</v>
      </c>
      <c r="D218" s="50">
        <v>0.11675561217758998</v>
      </c>
      <c r="E218" s="51">
        <v>0</v>
      </c>
      <c r="F218" s="52">
        <v>0</v>
      </c>
    </row>
    <row r="219" spans="1:6" x14ac:dyDescent="0.25">
      <c r="A219" s="48" t="s">
        <v>468</v>
      </c>
      <c r="B219" s="49" t="s">
        <v>982</v>
      </c>
      <c r="C219" s="39">
        <v>6.9383750094462543E-2</v>
      </c>
      <c r="D219" s="50">
        <v>6.9401096180795208E-2</v>
      </c>
      <c r="E219" s="51">
        <v>0</v>
      </c>
      <c r="F219" s="52">
        <v>0</v>
      </c>
    </row>
    <row r="220" spans="1:6" x14ac:dyDescent="0.25">
      <c r="A220" s="48" t="s">
        <v>470</v>
      </c>
      <c r="B220" s="49" t="s">
        <v>471</v>
      </c>
      <c r="C220" s="39">
        <v>0.17425032239572541</v>
      </c>
      <c r="D220" s="50">
        <v>0.17440032395295693</v>
      </c>
      <c r="E220" s="51">
        <v>0</v>
      </c>
      <c r="F220" s="52">
        <v>0</v>
      </c>
    </row>
    <row r="221" spans="1:6" x14ac:dyDescent="0.25">
      <c r="A221" s="48" t="s">
        <v>472</v>
      </c>
      <c r="B221" s="49" t="s">
        <v>473</v>
      </c>
      <c r="C221" s="39">
        <v>6.7757314716318934E-2</v>
      </c>
      <c r="D221" s="50">
        <v>6.7805187188170996E-2</v>
      </c>
      <c r="E221" s="51">
        <v>0</v>
      </c>
      <c r="F221" s="52">
        <v>0</v>
      </c>
    </row>
    <row r="222" spans="1:6" x14ac:dyDescent="0.25">
      <c r="A222" s="48" t="s">
        <v>474</v>
      </c>
      <c r="B222" s="53" t="s">
        <v>475</v>
      </c>
      <c r="C222" s="39">
        <v>0.26737470422605059</v>
      </c>
      <c r="D222" s="50">
        <v>0.26635354259375205</v>
      </c>
      <c r="E222" s="51">
        <v>0</v>
      </c>
      <c r="F222" s="52">
        <v>0</v>
      </c>
    </row>
    <row r="223" spans="1:6" x14ac:dyDescent="0.25">
      <c r="A223" s="48" t="s">
        <v>476</v>
      </c>
      <c r="B223" s="53" t="s">
        <v>477</v>
      </c>
      <c r="C223" s="39">
        <v>6.7035311159504632E-2</v>
      </c>
      <c r="D223" s="50">
        <v>6.6844539161536612E-2</v>
      </c>
      <c r="E223" s="51">
        <v>0</v>
      </c>
      <c r="F223" s="52">
        <v>0</v>
      </c>
    </row>
    <row r="224" spans="1:6" x14ac:dyDescent="0.25">
      <c r="A224" s="48" t="s">
        <v>478</v>
      </c>
      <c r="B224" s="49" t="s">
        <v>983</v>
      </c>
      <c r="C224" s="39">
        <v>0.10698812202812262</v>
      </c>
      <c r="D224" s="50">
        <v>0.1075333159344465</v>
      </c>
      <c r="E224" s="51">
        <v>0</v>
      </c>
      <c r="F224" s="52">
        <v>0</v>
      </c>
    </row>
    <row r="225" spans="1:6" x14ac:dyDescent="0.25">
      <c r="A225" s="48" t="s">
        <v>480</v>
      </c>
      <c r="B225" s="49" t="s">
        <v>984</v>
      </c>
      <c r="C225" s="39">
        <v>7.204348260797494E-2</v>
      </c>
      <c r="D225" s="50">
        <v>7.192937887566675E-2</v>
      </c>
      <c r="E225" s="51">
        <v>0</v>
      </c>
      <c r="F225" s="52">
        <v>0</v>
      </c>
    </row>
    <row r="226" spans="1:6" x14ac:dyDescent="0.25">
      <c r="A226" s="48" t="s">
        <v>482</v>
      </c>
      <c r="B226" s="49" t="s">
        <v>483</v>
      </c>
      <c r="C226" s="39">
        <v>7.6681711243500497E-2</v>
      </c>
      <c r="D226" s="62">
        <v>7.6590671960767798E-2</v>
      </c>
      <c r="E226" s="51">
        <v>0</v>
      </c>
      <c r="F226" s="52">
        <v>0</v>
      </c>
    </row>
    <row r="227" spans="1:6" x14ac:dyDescent="0.25">
      <c r="A227" s="48" t="s">
        <v>484</v>
      </c>
      <c r="B227" s="49" t="s">
        <v>485</v>
      </c>
      <c r="C227" s="39">
        <v>0.17671988324464852</v>
      </c>
      <c r="D227" s="50">
        <v>0.1761758122704167</v>
      </c>
      <c r="E227" s="51">
        <v>0</v>
      </c>
      <c r="F227" s="52">
        <v>0</v>
      </c>
    </row>
    <row r="228" spans="1:6" x14ac:dyDescent="0.25">
      <c r="A228" s="48" t="s">
        <v>486</v>
      </c>
      <c r="B228" s="49" t="s">
        <v>985</v>
      </c>
      <c r="C228" s="39">
        <v>0.26504299698998729</v>
      </c>
      <c r="D228" s="50">
        <v>0.2641422102936406</v>
      </c>
      <c r="E228" s="51">
        <v>0</v>
      </c>
      <c r="F228" s="52">
        <v>1</v>
      </c>
    </row>
    <row r="229" spans="1:6" x14ac:dyDescent="0.25">
      <c r="A229" s="48" t="s">
        <v>488</v>
      </c>
      <c r="B229" s="49" t="s">
        <v>489</v>
      </c>
      <c r="C229" s="39">
        <v>0.17306555151504244</v>
      </c>
      <c r="D229" s="50">
        <v>0.17390209573442322</v>
      </c>
      <c r="E229" s="51">
        <v>0</v>
      </c>
      <c r="F229" s="52">
        <v>0</v>
      </c>
    </row>
    <row r="230" spans="1:6" x14ac:dyDescent="0.25">
      <c r="A230" s="48" t="s">
        <v>490</v>
      </c>
      <c r="B230" s="49" t="s">
        <v>491</v>
      </c>
      <c r="C230" s="39">
        <v>0.16373192945567527</v>
      </c>
      <c r="D230" s="50">
        <v>0.1637375049345321</v>
      </c>
      <c r="E230" s="51">
        <v>0</v>
      </c>
      <c r="F230" s="52">
        <v>0</v>
      </c>
    </row>
    <row r="231" spans="1:6" x14ac:dyDescent="0.25">
      <c r="A231" s="48" t="s">
        <v>492</v>
      </c>
      <c r="B231" s="49" t="s">
        <v>493</v>
      </c>
      <c r="C231" s="39">
        <v>0.25783482656128498</v>
      </c>
      <c r="D231" s="50">
        <v>0.25763340503789639</v>
      </c>
      <c r="E231" s="51">
        <v>0</v>
      </c>
      <c r="F231" s="52">
        <v>0</v>
      </c>
    </row>
    <row r="232" spans="1:6" x14ac:dyDescent="0.25">
      <c r="A232" s="48" t="s">
        <v>494</v>
      </c>
      <c r="B232" s="49" t="s">
        <v>495</v>
      </c>
      <c r="C232" s="39">
        <v>5.2353387378122222E-2</v>
      </c>
      <c r="D232" s="50">
        <v>5.2353457802708482E-2</v>
      </c>
      <c r="E232" s="51">
        <v>0</v>
      </c>
      <c r="F232" s="52">
        <v>0</v>
      </c>
    </row>
    <row r="233" spans="1:6" x14ac:dyDescent="0.25">
      <c r="A233" s="48" t="s">
        <v>496</v>
      </c>
      <c r="B233" s="49" t="s">
        <v>497</v>
      </c>
      <c r="C233" s="39">
        <v>0.25177891432068589</v>
      </c>
      <c r="D233" s="50">
        <v>0.25151535557893256</v>
      </c>
      <c r="E233" s="51">
        <v>0</v>
      </c>
      <c r="F233" s="52">
        <v>0</v>
      </c>
    </row>
    <row r="234" spans="1:6" x14ac:dyDescent="0.25">
      <c r="A234" s="48" t="s">
        <v>498</v>
      </c>
      <c r="B234" s="49" t="s">
        <v>499</v>
      </c>
      <c r="C234" s="39">
        <v>0.16330705915750707</v>
      </c>
      <c r="D234" s="50">
        <v>0.16337637092912838</v>
      </c>
      <c r="E234" s="51">
        <v>0</v>
      </c>
      <c r="F234" s="52">
        <v>0</v>
      </c>
    </row>
    <row r="235" spans="1:6" x14ac:dyDescent="0.25">
      <c r="A235" s="48" t="s">
        <v>500</v>
      </c>
      <c r="B235" s="57" t="s">
        <v>501</v>
      </c>
      <c r="C235" s="39">
        <v>8.653632356132486E-2</v>
      </c>
      <c r="D235" s="50">
        <v>8.6300434631058076E-2</v>
      </c>
      <c r="E235" s="51">
        <v>0</v>
      </c>
      <c r="F235" s="52">
        <v>0</v>
      </c>
    </row>
    <row r="236" spans="1:6" x14ac:dyDescent="0.25">
      <c r="A236" s="48" t="s">
        <v>502</v>
      </c>
      <c r="B236" s="49" t="s">
        <v>986</v>
      </c>
      <c r="C236" s="39">
        <v>6.0445851868345377E-2</v>
      </c>
      <c r="D236" s="50">
        <v>6.0247757660143141E-2</v>
      </c>
      <c r="E236" s="51">
        <v>0</v>
      </c>
      <c r="F236" s="52">
        <v>0</v>
      </c>
    </row>
    <row r="237" spans="1:6" x14ac:dyDescent="0.25">
      <c r="A237" s="48" t="s">
        <v>504</v>
      </c>
      <c r="B237" s="49" t="s">
        <v>987</v>
      </c>
      <c r="C237" s="39">
        <v>7.4936769094753414E-2</v>
      </c>
      <c r="D237" s="50">
        <v>7.5264769847398827E-2</v>
      </c>
      <c r="E237" s="51">
        <v>0</v>
      </c>
      <c r="F237" s="52">
        <v>0</v>
      </c>
    </row>
    <row r="238" spans="1:6" x14ac:dyDescent="0.25">
      <c r="A238" s="48" t="s">
        <v>506</v>
      </c>
      <c r="B238" s="57" t="s">
        <v>507</v>
      </c>
      <c r="C238" s="39">
        <v>0.1060363546629767</v>
      </c>
      <c r="D238" s="50">
        <v>0.10616331144927765</v>
      </c>
      <c r="E238" s="51">
        <v>0</v>
      </c>
      <c r="F238" s="52">
        <v>0</v>
      </c>
    </row>
    <row r="239" spans="1:6" x14ac:dyDescent="0.25">
      <c r="A239" s="48" t="s">
        <v>508</v>
      </c>
      <c r="B239" s="49" t="s">
        <v>988</v>
      </c>
      <c r="C239" s="39">
        <v>0.11054080595328672</v>
      </c>
      <c r="D239" s="50">
        <v>0.1102936522927703</v>
      </c>
      <c r="E239" s="51">
        <v>0</v>
      </c>
      <c r="F239" s="52">
        <v>0</v>
      </c>
    </row>
    <row r="240" spans="1:6" x14ac:dyDescent="0.25">
      <c r="A240" s="48" t="s">
        <v>510</v>
      </c>
      <c r="B240" s="49" t="s">
        <v>511</v>
      </c>
      <c r="C240" s="39">
        <v>0.21768311222125009</v>
      </c>
      <c r="D240" s="50">
        <v>0.2173253658473786</v>
      </c>
      <c r="E240" s="51">
        <v>0</v>
      </c>
      <c r="F240" s="52">
        <v>0</v>
      </c>
    </row>
    <row r="241" spans="1:6" x14ac:dyDescent="0.25">
      <c r="A241" s="48" t="s">
        <v>512</v>
      </c>
      <c r="B241" s="49" t="s">
        <v>513</v>
      </c>
      <c r="C241" s="39">
        <v>8.9235301099561556E-2</v>
      </c>
      <c r="D241" s="50">
        <v>8.9147274424160455E-2</v>
      </c>
      <c r="E241" s="51">
        <v>0</v>
      </c>
      <c r="F241" s="52">
        <v>0</v>
      </c>
    </row>
    <row r="242" spans="1:6" x14ac:dyDescent="0.25">
      <c r="A242" s="48" t="s">
        <v>514</v>
      </c>
      <c r="B242" s="49" t="s">
        <v>515</v>
      </c>
      <c r="C242" s="39">
        <v>7.2133097081964664E-2</v>
      </c>
      <c r="D242" s="50">
        <v>7.2003991948035209E-2</v>
      </c>
      <c r="E242" s="51">
        <v>0</v>
      </c>
      <c r="F242" s="52">
        <v>0</v>
      </c>
    </row>
    <row r="243" spans="1:6" x14ac:dyDescent="0.25">
      <c r="A243" s="48" t="s">
        <v>516</v>
      </c>
      <c r="B243" s="57" t="s">
        <v>517</v>
      </c>
      <c r="C243" s="39">
        <v>0.3056193084867902</v>
      </c>
      <c r="D243" s="50">
        <v>0.3060427448043902</v>
      </c>
      <c r="E243" s="51">
        <v>0</v>
      </c>
      <c r="F243" s="52">
        <v>0</v>
      </c>
    </row>
    <row r="244" spans="1:6" x14ac:dyDescent="0.25">
      <c r="A244" s="48" t="s">
        <v>518</v>
      </c>
      <c r="B244" s="49" t="s">
        <v>519</v>
      </c>
      <c r="C244" s="39">
        <v>0.14571675957085883</v>
      </c>
      <c r="D244" s="50">
        <v>0.14572795379631437</v>
      </c>
      <c r="E244" s="51">
        <v>0</v>
      </c>
      <c r="F244" s="52">
        <v>0</v>
      </c>
    </row>
    <row r="245" spans="1:6" x14ac:dyDescent="0.25">
      <c r="A245" s="48" t="s">
        <v>520</v>
      </c>
      <c r="B245" s="57" t="s">
        <v>521</v>
      </c>
      <c r="C245" s="39">
        <v>0.19358725325041093</v>
      </c>
      <c r="D245" s="50">
        <v>0.19324860767010285</v>
      </c>
      <c r="E245" s="51">
        <v>0</v>
      </c>
      <c r="F245" s="52">
        <v>0</v>
      </c>
    </row>
    <row r="246" spans="1:6" x14ac:dyDescent="0.25">
      <c r="A246" s="48" t="s">
        <v>522</v>
      </c>
      <c r="B246" s="49" t="s">
        <v>523</v>
      </c>
      <c r="C246" s="39">
        <v>9.3964843654227331E-2</v>
      </c>
      <c r="D246" s="50">
        <v>9.4113869842074899E-2</v>
      </c>
      <c r="E246" s="51">
        <v>0</v>
      </c>
      <c r="F246" s="52">
        <v>0</v>
      </c>
    </row>
    <row r="247" spans="1:6" x14ac:dyDescent="0.25">
      <c r="A247" s="48" t="s">
        <v>524</v>
      </c>
      <c r="B247" s="49" t="s">
        <v>989</v>
      </c>
      <c r="C247" s="39">
        <v>0.13300988456283011</v>
      </c>
      <c r="D247" s="50">
        <v>0.13263168621312563</v>
      </c>
      <c r="E247" s="51">
        <v>0</v>
      </c>
      <c r="F247" s="52">
        <v>0</v>
      </c>
    </row>
    <row r="248" spans="1:6" x14ac:dyDescent="0.25">
      <c r="A248" s="48" t="s">
        <v>526</v>
      </c>
      <c r="B248" s="49" t="s">
        <v>527</v>
      </c>
      <c r="C248" s="39">
        <v>0.17480363534058946</v>
      </c>
      <c r="D248" s="50">
        <v>0.17583219544703294</v>
      </c>
      <c r="E248" s="51">
        <v>0</v>
      </c>
      <c r="F248" s="52">
        <v>0</v>
      </c>
    </row>
    <row r="249" spans="1:6" x14ac:dyDescent="0.25">
      <c r="A249" s="61" t="s">
        <v>528</v>
      </c>
      <c r="B249" s="49" t="s">
        <v>529</v>
      </c>
      <c r="C249" s="39">
        <v>0.1468956359301346</v>
      </c>
      <c r="D249" s="50">
        <v>0.14599270109750145</v>
      </c>
      <c r="E249" s="51">
        <v>0</v>
      </c>
      <c r="F249" s="52">
        <v>0</v>
      </c>
    </row>
    <row r="250" spans="1:6" x14ac:dyDescent="0.25">
      <c r="A250" s="48" t="s">
        <v>530</v>
      </c>
      <c r="B250" s="49" t="s">
        <v>990</v>
      </c>
      <c r="C250" s="39">
        <v>6.3281577641448344E-2</v>
      </c>
      <c r="D250" s="50">
        <v>6.3143900170377965E-2</v>
      </c>
      <c r="E250" s="51">
        <v>0</v>
      </c>
      <c r="F250" s="52">
        <v>0</v>
      </c>
    </row>
    <row r="251" spans="1:6" x14ac:dyDescent="0.25">
      <c r="A251" s="48" t="s">
        <v>532</v>
      </c>
      <c r="B251" s="49" t="s">
        <v>991</v>
      </c>
      <c r="C251" s="39">
        <v>5.609911247641193E-2</v>
      </c>
      <c r="D251" s="50">
        <v>5.6304010585852632E-2</v>
      </c>
      <c r="E251" s="51">
        <v>0</v>
      </c>
      <c r="F251" s="52">
        <v>0</v>
      </c>
    </row>
    <row r="252" spans="1:6" x14ac:dyDescent="0.25">
      <c r="A252" s="48" t="s">
        <v>534</v>
      </c>
      <c r="B252" s="49" t="s">
        <v>992</v>
      </c>
      <c r="C252" s="39">
        <v>4.1267742868378414E-2</v>
      </c>
      <c r="D252" s="50">
        <v>4.1231117698844529E-2</v>
      </c>
      <c r="E252" s="51">
        <v>0</v>
      </c>
      <c r="F252" s="52">
        <v>0</v>
      </c>
    </row>
    <row r="253" spans="1:6" x14ac:dyDescent="0.25">
      <c r="A253" s="48" t="s">
        <v>536</v>
      </c>
      <c r="B253" s="49" t="s">
        <v>537</v>
      </c>
      <c r="C253" s="39">
        <v>5.4756975018791246E-2</v>
      </c>
      <c r="D253" s="50">
        <v>5.4710607440423248E-2</v>
      </c>
      <c r="E253" s="51">
        <v>0</v>
      </c>
      <c r="F253" s="52">
        <v>0</v>
      </c>
    </row>
    <row r="254" spans="1:6" x14ac:dyDescent="0.25">
      <c r="A254" s="48" t="s">
        <v>538</v>
      </c>
      <c r="B254" s="49" t="s">
        <v>539</v>
      </c>
      <c r="C254" s="39">
        <v>8.5620849652754544E-2</v>
      </c>
      <c r="D254" s="50">
        <v>8.5429924679931823E-2</v>
      </c>
      <c r="E254" s="51">
        <v>0</v>
      </c>
      <c r="F254" s="52">
        <v>0</v>
      </c>
    </row>
    <row r="255" spans="1:6" x14ac:dyDescent="0.25">
      <c r="A255" s="48" t="s">
        <v>540</v>
      </c>
      <c r="B255" s="49" t="s">
        <v>541</v>
      </c>
      <c r="C255" s="39">
        <v>0.1080222745004992</v>
      </c>
      <c r="D255" s="50">
        <v>0.10793217558480976</v>
      </c>
      <c r="E255" s="51">
        <v>0</v>
      </c>
      <c r="F255" s="52">
        <v>0</v>
      </c>
    </row>
    <row r="256" spans="1:6" x14ac:dyDescent="0.25">
      <c r="A256" s="48" t="s">
        <v>542</v>
      </c>
      <c r="B256" s="49" t="s">
        <v>543</v>
      </c>
      <c r="C256" s="39">
        <v>0.11196081641113698</v>
      </c>
      <c r="D256" s="50">
        <v>0.11332141291177539</v>
      </c>
      <c r="E256" s="51">
        <v>0</v>
      </c>
      <c r="F256" s="52">
        <v>0</v>
      </c>
    </row>
    <row r="257" spans="1:6" x14ac:dyDescent="0.25">
      <c r="A257" s="48" t="s">
        <v>544</v>
      </c>
      <c r="B257" s="49" t="s">
        <v>993</v>
      </c>
      <c r="C257" s="39">
        <v>7.2411300054074174E-2</v>
      </c>
      <c r="D257" s="50">
        <v>7.2351010914392583E-2</v>
      </c>
      <c r="E257" s="51">
        <v>0</v>
      </c>
      <c r="F257" s="52">
        <v>0</v>
      </c>
    </row>
    <row r="258" spans="1:6" x14ac:dyDescent="0.25">
      <c r="A258" s="48" t="s">
        <v>546</v>
      </c>
      <c r="B258" s="49" t="s">
        <v>547</v>
      </c>
      <c r="C258" s="79">
        <v>0.12361263070081309</v>
      </c>
      <c r="D258" s="50">
        <v>0.12362607632475027</v>
      </c>
      <c r="E258" s="51">
        <v>0</v>
      </c>
      <c r="F258" s="52">
        <v>0</v>
      </c>
    </row>
    <row r="259" spans="1:6" x14ac:dyDescent="0.25">
      <c r="A259" s="48" t="s">
        <v>548</v>
      </c>
      <c r="B259" s="49" t="s">
        <v>549</v>
      </c>
      <c r="C259" s="79">
        <v>0.19209781028959214</v>
      </c>
      <c r="D259" s="50">
        <v>0.19158546399955723</v>
      </c>
      <c r="E259" s="51">
        <v>0</v>
      </c>
      <c r="F259" s="52">
        <v>0</v>
      </c>
    </row>
    <row r="260" spans="1:6" x14ac:dyDescent="0.25">
      <c r="A260" s="48" t="s">
        <v>550</v>
      </c>
      <c r="B260" s="53" t="s">
        <v>551</v>
      </c>
      <c r="C260" s="79">
        <v>0.12227533566332602</v>
      </c>
      <c r="D260" s="50">
        <v>0.12186864708142728</v>
      </c>
      <c r="E260" s="51">
        <v>0</v>
      </c>
      <c r="F260" s="52">
        <v>0</v>
      </c>
    </row>
    <row r="261" spans="1:6" x14ac:dyDescent="0.25">
      <c r="A261" s="48" t="s">
        <v>552</v>
      </c>
      <c r="B261" s="49" t="s">
        <v>553</v>
      </c>
      <c r="C261" s="79">
        <v>7.805774738821572E-2</v>
      </c>
      <c r="D261" s="50">
        <v>7.8764438830485395E-2</v>
      </c>
      <c r="E261" s="51">
        <v>0</v>
      </c>
      <c r="F261" s="52">
        <v>0</v>
      </c>
    </row>
    <row r="262" spans="1:6" x14ac:dyDescent="0.25">
      <c r="A262" s="48" t="s">
        <v>554</v>
      </c>
      <c r="B262" s="49" t="s">
        <v>555</v>
      </c>
      <c r="C262" s="79">
        <v>0.12460314952051148</v>
      </c>
      <c r="D262" s="50">
        <v>0.12455264195510178</v>
      </c>
      <c r="E262" s="51">
        <v>0</v>
      </c>
      <c r="F262" s="52">
        <v>0</v>
      </c>
    </row>
    <row r="263" spans="1:6" x14ac:dyDescent="0.25">
      <c r="A263" s="48" t="s">
        <v>556</v>
      </c>
      <c r="B263" s="49" t="s">
        <v>557</v>
      </c>
      <c r="C263" s="79">
        <v>0.28287702254743974</v>
      </c>
      <c r="D263" s="50">
        <v>0.28306580608372728</v>
      </c>
      <c r="E263" s="51">
        <v>0</v>
      </c>
      <c r="F263" s="52">
        <v>0</v>
      </c>
    </row>
    <row r="264" spans="1:6" x14ac:dyDescent="0.25">
      <c r="A264" s="48" t="s">
        <v>558</v>
      </c>
      <c r="B264" s="49" t="s">
        <v>994</v>
      </c>
      <c r="C264" s="79">
        <v>0.30469380854807238</v>
      </c>
      <c r="D264" s="50">
        <v>0.30467680738803898</v>
      </c>
      <c r="E264" s="51">
        <v>0</v>
      </c>
      <c r="F264" s="52">
        <v>1</v>
      </c>
    </row>
    <row r="265" spans="1:6" x14ac:dyDescent="0.25">
      <c r="A265" s="48" t="s">
        <v>560</v>
      </c>
      <c r="B265" s="53" t="s">
        <v>561</v>
      </c>
      <c r="C265" s="39">
        <v>0.1454430882296926</v>
      </c>
      <c r="D265" s="58">
        <v>0.14502811262186152</v>
      </c>
      <c r="E265" s="51">
        <v>0</v>
      </c>
      <c r="F265" s="52">
        <v>0</v>
      </c>
    </row>
    <row r="266" spans="1:6" x14ac:dyDescent="0.25">
      <c r="A266" s="48" t="s">
        <v>562</v>
      </c>
      <c r="B266" s="49" t="s">
        <v>563</v>
      </c>
      <c r="C266" s="39">
        <v>0.10834284852074862</v>
      </c>
      <c r="D266" s="58">
        <v>0.10833737820713207</v>
      </c>
      <c r="E266" s="51">
        <v>0</v>
      </c>
      <c r="F266" s="52">
        <v>0</v>
      </c>
    </row>
    <row r="267" spans="1:6" x14ac:dyDescent="0.25">
      <c r="A267" s="48" t="s">
        <v>564</v>
      </c>
      <c r="B267" s="49" t="s">
        <v>565</v>
      </c>
      <c r="C267" s="39">
        <v>9.3104003244609351E-2</v>
      </c>
      <c r="D267" s="50">
        <v>9.3059210334240847E-2</v>
      </c>
      <c r="E267" s="51">
        <v>0</v>
      </c>
      <c r="F267" s="52">
        <v>0</v>
      </c>
    </row>
    <row r="268" spans="1:6" x14ac:dyDescent="0.25">
      <c r="A268" s="48" t="s">
        <v>566</v>
      </c>
      <c r="B268" s="49" t="s">
        <v>567</v>
      </c>
      <c r="C268" s="39">
        <v>7.6399703006648528E-2</v>
      </c>
      <c r="D268" s="50">
        <v>7.6673676016821249E-2</v>
      </c>
      <c r="E268" s="51">
        <v>0</v>
      </c>
      <c r="F268" s="52">
        <v>0</v>
      </c>
    </row>
    <row r="269" spans="1:6" x14ac:dyDescent="0.25">
      <c r="A269" s="48" t="s">
        <v>568</v>
      </c>
      <c r="B269" s="49" t="s">
        <v>995</v>
      </c>
      <c r="C269" s="39">
        <v>6.3637284076551948E-2</v>
      </c>
      <c r="D269" s="50">
        <v>6.3435459764305382E-2</v>
      </c>
      <c r="E269" s="51">
        <v>0</v>
      </c>
      <c r="F269" s="52">
        <v>0</v>
      </c>
    </row>
    <row r="270" spans="1:6" x14ac:dyDescent="0.25">
      <c r="A270" s="48" t="s">
        <v>570</v>
      </c>
      <c r="B270" s="49" t="s">
        <v>571</v>
      </c>
      <c r="C270" s="39">
        <v>0.22277713770496829</v>
      </c>
      <c r="D270" s="50">
        <v>0.22214431856409866</v>
      </c>
      <c r="E270" s="51">
        <v>0</v>
      </c>
      <c r="F270" s="52">
        <v>0</v>
      </c>
    </row>
    <row r="271" spans="1:6" x14ac:dyDescent="0.25">
      <c r="A271" s="48" t="s">
        <v>572</v>
      </c>
      <c r="B271" s="49" t="s">
        <v>573</v>
      </c>
      <c r="C271" s="39">
        <v>0.11581135459923531</v>
      </c>
      <c r="D271" s="50">
        <v>0.11545910846328918</v>
      </c>
      <c r="E271" s="51">
        <v>0</v>
      </c>
      <c r="F271" s="52">
        <v>0</v>
      </c>
    </row>
    <row r="272" spans="1:6" x14ac:dyDescent="0.25">
      <c r="A272" s="48" t="s">
        <v>574</v>
      </c>
      <c r="B272" s="49" t="s">
        <v>575</v>
      </c>
      <c r="C272" s="39">
        <v>0.19007941817875706</v>
      </c>
      <c r="D272" s="50">
        <v>0.19008901180455756</v>
      </c>
      <c r="E272" s="51">
        <v>0</v>
      </c>
      <c r="F272" s="52">
        <v>0</v>
      </c>
    </row>
    <row r="273" spans="1:6" x14ac:dyDescent="0.25">
      <c r="A273" s="48" t="s">
        <v>576</v>
      </c>
      <c r="B273" s="49" t="s">
        <v>577</v>
      </c>
      <c r="C273" s="39">
        <v>0.22980930716623482</v>
      </c>
      <c r="D273" s="50">
        <v>0.23055707189916594</v>
      </c>
      <c r="E273" s="51">
        <v>0</v>
      </c>
      <c r="F273" s="52">
        <v>0</v>
      </c>
    </row>
    <row r="274" spans="1:6" x14ac:dyDescent="0.25">
      <c r="A274" s="48" t="s">
        <v>578</v>
      </c>
      <c r="B274" s="49" t="s">
        <v>579</v>
      </c>
      <c r="C274" s="39">
        <v>0.11009020052624957</v>
      </c>
      <c r="D274" s="50">
        <v>0.11002339025570952</v>
      </c>
      <c r="E274" s="51">
        <v>0</v>
      </c>
      <c r="F274" s="52">
        <v>0</v>
      </c>
    </row>
    <row r="275" spans="1:6" x14ac:dyDescent="0.25">
      <c r="A275" s="48" t="s">
        <v>580</v>
      </c>
      <c r="B275" s="49" t="s">
        <v>996</v>
      </c>
      <c r="C275" s="39">
        <v>2.8975893457174794E-2</v>
      </c>
      <c r="D275" s="50">
        <v>2.9147253582235851E-2</v>
      </c>
      <c r="E275" s="51">
        <v>0</v>
      </c>
      <c r="F275" s="52">
        <v>0</v>
      </c>
    </row>
    <row r="276" spans="1:6" x14ac:dyDescent="0.25">
      <c r="A276" s="48" t="s">
        <v>582</v>
      </c>
      <c r="B276" s="49" t="s">
        <v>583</v>
      </c>
      <c r="C276" s="39">
        <v>2.4587273544898432E-2</v>
      </c>
      <c r="D276" s="50">
        <v>2.4508520522741838E-2</v>
      </c>
      <c r="E276" s="51">
        <v>0</v>
      </c>
      <c r="F276" s="52">
        <v>0</v>
      </c>
    </row>
    <row r="277" spans="1:6" x14ac:dyDescent="0.25">
      <c r="A277" s="61" t="s">
        <v>584</v>
      </c>
      <c r="B277" s="49" t="s">
        <v>585</v>
      </c>
      <c r="C277" s="39">
        <v>0.17968390736387105</v>
      </c>
      <c r="D277" s="50">
        <v>0.17898366493357179</v>
      </c>
      <c r="E277" s="51">
        <v>0</v>
      </c>
      <c r="F277" s="52">
        <v>0</v>
      </c>
    </row>
    <row r="278" spans="1:6" x14ac:dyDescent="0.25">
      <c r="A278" s="48" t="s">
        <v>586</v>
      </c>
      <c r="B278" s="49" t="s">
        <v>587</v>
      </c>
      <c r="C278" s="39">
        <v>0.20337978700371501</v>
      </c>
      <c r="D278" s="50">
        <v>0.20337978700371501</v>
      </c>
      <c r="E278" s="51">
        <v>0</v>
      </c>
      <c r="F278" s="52">
        <v>0</v>
      </c>
    </row>
    <row r="279" spans="1:6" x14ac:dyDescent="0.25">
      <c r="A279" s="48" t="s">
        <v>588</v>
      </c>
      <c r="B279" s="49" t="s">
        <v>589</v>
      </c>
      <c r="C279" s="39">
        <v>6.6097572673593119E-2</v>
      </c>
      <c r="D279" s="50">
        <v>6.6888659542833531E-2</v>
      </c>
      <c r="E279" s="51">
        <v>0</v>
      </c>
      <c r="F279" s="52">
        <v>0</v>
      </c>
    </row>
    <row r="280" spans="1:6" x14ac:dyDescent="0.25">
      <c r="A280" s="48" t="s">
        <v>590</v>
      </c>
      <c r="B280" s="49" t="s">
        <v>591</v>
      </c>
      <c r="C280" s="39">
        <v>0.20223908694364115</v>
      </c>
      <c r="D280" s="50">
        <v>0.20299644878498596</v>
      </c>
      <c r="E280" s="51">
        <v>0</v>
      </c>
      <c r="F280" s="52">
        <v>0</v>
      </c>
    </row>
    <row r="281" spans="1:6" x14ac:dyDescent="0.25">
      <c r="A281" s="48" t="s">
        <v>592</v>
      </c>
      <c r="B281" s="49" t="s">
        <v>593</v>
      </c>
      <c r="C281" s="39">
        <v>0.31101244990359511</v>
      </c>
      <c r="D281" s="50">
        <v>0.31095845741281369</v>
      </c>
      <c r="E281" s="51">
        <v>0</v>
      </c>
      <c r="F281" s="52">
        <v>0</v>
      </c>
    </row>
    <row r="282" spans="1:6" x14ac:dyDescent="0.25">
      <c r="A282" s="48" t="s">
        <v>594</v>
      </c>
      <c r="B282" s="49" t="s">
        <v>997</v>
      </c>
      <c r="C282" s="39">
        <v>0.30677364024863185</v>
      </c>
      <c r="D282" s="50">
        <v>0.30696571960433594</v>
      </c>
      <c r="E282" s="51">
        <v>0</v>
      </c>
      <c r="F282" s="52">
        <v>1</v>
      </c>
    </row>
    <row r="283" spans="1:6" x14ac:dyDescent="0.25">
      <c r="A283" s="48" t="s">
        <v>596</v>
      </c>
      <c r="B283" s="57" t="s">
        <v>597</v>
      </c>
      <c r="C283" s="39">
        <v>0.77431747770439618</v>
      </c>
      <c r="D283" s="58">
        <v>0.77420874232260206</v>
      </c>
      <c r="E283" s="51">
        <v>0</v>
      </c>
      <c r="F283" s="52">
        <v>0</v>
      </c>
    </row>
    <row r="284" spans="1:6" x14ac:dyDescent="0.25">
      <c r="A284" s="48" t="s">
        <v>598</v>
      </c>
      <c r="B284" s="49" t="s">
        <v>599</v>
      </c>
      <c r="C284" s="39">
        <v>1.2270729232715551E-2</v>
      </c>
      <c r="D284" s="58">
        <v>1.2240407468131723E-2</v>
      </c>
      <c r="E284" s="51">
        <v>0</v>
      </c>
      <c r="F284" s="52">
        <v>0</v>
      </c>
    </row>
    <row r="285" spans="1:6" x14ac:dyDescent="0.25">
      <c r="A285" s="48" t="s">
        <v>600</v>
      </c>
      <c r="B285" s="49" t="s">
        <v>601</v>
      </c>
      <c r="C285" s="39">
        <v>1.6376227314697959E-2</v>
      </c>
      <c r="D285" s="58">
        <v>1.638267969644194E-2</v>
      </c>
      <c r="E285" s="51">
        <v>0</v>
      </c>
      <c r="F285" s="52">
        <v>0</v>
      </c>
    </row>
    <row r="286" spans="1:6" x14ac:dyDescent="0.25">
      <c r="A286" s="48" t="s">
        <v>602</v>
      </c>
      <c r="B286" s="49" t="s">
        <v>603</v>
      </c>
      <c r="C286" s="39">
        <v>8.2132183098718878E-2</v>
      </c>
      <c r="D286" s="58">
        <v>8.2090613667390164E-2</v>
      </c>
      <c r="E286" s="51">
        <v>0</v>
      </c>
      <c r="F286" s="52">
        <v>0</v>
      </c>
    </row>
    <row r="287" spans="1:6" x14ac:dyDescent="0.25">
      <c r="A287" s="48" t="s">
        <v>604</v>
      </c>
      <c r="B287" s="49" t="s">
        <v>605</v>
      </c>
      <c r="C287" s="39">
        <v>0.2395256203512218</v>
      </c>
      <c r="D287" s="50">
        <v>0.23901940061689955</v>
      </c>
      <c r="E287" s="51">
        <v>0</v>
      </c>
      <c r="F287" s="52">
        <v>0</v>
      </c>
    </row>
    <row r="288" spans="1:6" x14ac:dyDescent="0.25">
      <c r="A288" s="48" t="s">
        <v>606</v>
      </c>
      <c r="B288" s="49" t="s">
        <v>607</v>
      </c>
      <c r="C288" s="39">
        <v>0.19249110476448092</v>
      </c>
      <c r="D288" s="58">
        <v>0.19226745885382771</v>
      </c>
      <c r="E288" s="51">
        <v>0</v>
      </c>
      <c r="F288" s="52">
        <v>0</v>
      </c>
    </row>
    <row r="289" spans="1:6" x14ac:dyDescent="0.25">
      <c r="A289" s="48" t="s">
        <v>608</v>
      </c>
      <c r="B289" s="49" t="s">
        <v>609</v>
      </c>
      <c r="C289" s="39">
        <v>0.3089947500675258</v>
      </c>
      <c r="D289" s="50">
        <v>0.30943701988500716</v>
      </c>
      <c r="E289" s="51">
        <v>0</v>
      </c>
      <c r="F289" s="52">
        <v>0</v>
      </c>
    </row>
    <row r="290" spans="1:6" x14ac:dyDescent="0.25">
      <c r="A290" s="48" t="s">
        <v>610</v>
      </c>
      <c r="B290" s="49" t="s">
        <v>611</v>
      </c>
      <c r="C290" s="39">
        <v>0.16817410551585607</v>
      </c>
      <c r="D290" s="50">
        <v>0.16878627767772819</v>
      </c>
      <c r="E290" s="51">
        <v>0</v>
      </c>
      <c r="F290" s="52">
        <v>0</v>
      </c>
    </row>
    <row r="291" spans="1:6" x14ac:dyDescent="0.25">
      <c r="A291" s="48" t="s">
        <v>612</v>
      </c>
      <c r="B291" s="49" t="s">
        <v>613</v>
      </c>
      <c r="C291" s="39">
        <v>0.1446051793029588</v>
      </c>
      <c r="D291" s="50">
        <v>0.14444930387317714</v>
      </c>
      <c r="E291" s="51">
        <v>0</v>
      </c>
      <c r="F291" s="52">
        <v>0</v>
      </c>
    </row>
    <row r="292" spans="1:6" x14ac:dyDescent="0.25">
      <c r="A292" s="48" t="s">
        <v>614</v>
      </c>
      <c r="B292" s="49" t="s">
        <v>998</v>
      </c>
      <c r="C292" s="39">
        <v>6.4749662888076459E-2</v>
      </c>
      <c r="D292" s="50">
        <v>6.4576218370492697E-2</v>
      </c>
      <c r="E292" s="51">
        <v>0</v>
      </c>
      <c r="F292" s="52">
        <v>0</v>
      </c>
    </row>
    <row r="293" spans="1:6" x14ac:dyDescent="0.25">
      <c r="A293" s="48" t="s">
        <v>616</v>
      </c>
      <c r="B293" s="49" t="s">
        <v>617</v>
      </c>
      <c r="C293" s="39">
        <v>0.13474641357242667</v>
      </c>
      <c r="D293" s="50">
        <v>0.13510431536469381</v>
      </c>
      <c r="E293" s="51">
        <v>0</v>
      </c>
      <c r="F293" s="52">
        <v>0</v>
      </c>
    </row>
    <row r="294" spans="1:6" x14ac:dyDescent="0.25">
      <c r="A294" s="48" t="s">
        <v>618</v>
      </c>
      <c r="B294" s="49" t="s">
        <v>619</v>
      </c>
      <c r="C294" s="39">
        <v>0.27000643566249682</v>
      </c>
      <c r="D294" s="50">
        <v>0.26923777231398671</v>
      </c>
      <c r="E294" s="51">
        <v>0</v>
      </c>
      <c r="F294" s="52">
        <v>0</v>
      </c>
    </row>
    <row r="295" spans="1:6" x14ac:dyDescent="0.25">
      <c r="A295" s="48" t="s">
        <v>620</v>
      </c>
      <c r="B295" s="49" t="s">
        <v>621</v>
      </c>
      <c r="C295" s="39">
        <v>8.7310654954883771E-2</v>
      </c>
      <c r="D295" s="50">
        <v>8.767199638900966E-2</v>
      </c>
      <c r="E295" s="51">
        <v>0</v>
      </c>
      <c r="F295" s="52">
        <v>0</v>
      </c>
    </row>
    <row r="296" spans="1:6" x14ac:dyDescent="0.25">
      <c r="A296" s="48" t="s">
        <v>622</v>
      </c>
      <c r="B296" s="49" t="s">
        <v>623</v>
      </c>
      <c r="C296" s="39">
        <v>0.10562003626505889</v>
      </c>
      <c r="D296" s="50">
        <v>0.10546327451254324</v>
      </c>
      <c r="E296" s="51">
        <v>0</v>
      </c>
      <c r="F296" s="52">
        <v>0</v>
      </c>
    </row>
    <row r="297" spans="1:6" x14ac:dyDescent="0.25">
      <c r="A297" s="48" t="s">
        <v>624</v>
      </c>
      <c r="B297" s="49" t="s">
        <v>999</v>
      </c>
      <c r="C297" s="39">
        <v>7.7302131207167835E-2</v>
      </c>
      <c r="D297" s="50">
        <v>7.7232034050604012E-2</v>
      </c>
      <c r="E297" s="51">
        <v>0</v>
      </c>
      <c r="F297" s="52">
        <v>0</v>
      </c>
    </row>
    <row r="298" spans="1:6" x14ac:dyDescent="0.25">
      <c r="A298" s="48" t="s">
        <v>626</v>
      </c>
      <c r="B298" s="49" t="s">
        <v>627</v>
      </c>
      <c r="C298" s="39">
        <v>0.31880105718789986</v>
      </c>
      <c r="D298" s="50">
        <v>0.31878339478983575</v>
      </c>
      <c r="E298" s="51">
        <v>0</v>
      </c>
      <c r="F298" s="52">
        <v>0</v>
      </c>
    </row>
    <row r="299" spans="1:6" x14ac:dyDescent="0.25">
      <c r="A299" s="48" t="s">
        <v>628</v>
      </c>
      <c r="B299" s="49" t="s">
        <v>629</v>
      </c>
      <c r="C299" s="39">
        <v>1.8579869006951719E-2</v>
      </c>
      <c r="D299" s="50">
        <v>1.851110174648939E-2</v>
      </c>
      <c r="E299" s="51">
        <v>0</v>
      </c>
      <c r="F299" s="52">
        <v>0</v>
      </c>
    </row>
    <row r="300" spans="1:6" x14ac:dyDescent="0.25">
      <c r="A300" s="48" t="s">
        <v>630</v>
      </c>
      <c r="B300" s="49" t="s">
        <v>631</v>
      </c>
      <c r="C300" s="39">
        <v>4.5460763754840899E-2</v>
      </c>
      <c r="D300" s="50">
        <v>4.552494622026193E-2</v>
      </c>
      <c r="E300" s="51">
        <v>0</v>
      </c>
      <c r="F300" s="52">
        <v>0</v>
      </c>
    </row>
    <row r="301" spans="1:6" x14ac:dyDescent="0.25">
      <c r="A301" s="48" t="s">
        <v>632</v>
      </c>
      <c r="B301" s="49" t="s">
        <v>633</v>
      </c>
      <c r="C301" s="39">
        <v>0.12162259599450467</v>
      </c>
      <c r="D301" s="50">
        <v>0.12124558518138022</v>
      </c>
      <c r="E301" s="51">
        <v>0</v>
      </c>
      <c r="F301" s="52">
        <v>0</v>
      </c>
    </row>
    <row r="302" spans="1:6" x14ac:dyDescent="0.25">
      <c r="A302" s="48" t="s">
        <v>634</v>
      </c>
      <c r="B302" s="49" t="s">
        <v>635</v>
      </c>
      <c r="C302" s="39">
        <v>5.8601358692182248E-2</v>
      </c>
      <c r="D302" s="50">
        <v>5.8576577229058478E-2</v>
      </c>
      <c r="E302" s="51">
        <v>0</v>
      </c>
      <c r="F302" s="52">
        <v>0</v>
      </c>
    </row>
    <row r="303" spans="1:6" x14ac:dyDescent="0.25">
      <c r="A303" s="48" t="s">
        <v>636</v>
      </c>
      <c r="B303" s="49" t="s">
        <v>637</v>
      </c>
      <c r="C303" s="39">
        <v>0.11242483748715387</v>
      </c>
      <c r="D303" s="50">
        <v>0.11332203577494915</v>
      </c>
      <c r="E303" s="51">
        <v>0</v>
      </c>
      <c r="F303" s="52">
        <v>0</v>
      </c>
    </row>
    <row r="304" spans="1:6" x14ac:dyDescent="0.25">
      <c r="A304" s="48" t="s">
        <v>638</v>
      </c>
      <c r="B304" s="49" t="s">
        <v>639</v>
      </c>
      <c r="C304" s="39">
        <v>5.4892943408376291E-2</v>
      </c>
      <c r="D304" s="50">
        <v>5.5139962460852718E-2</v>
      </c>
      <c r="E304" s="51">
        <v>0</v>
      </c>
      <c r="F304" s="52">
        <v>0</v>
      </c>
    </row>
    <row r="305" spans="1:6" x14ac:dyDescent="0.25">
      <c r="A305" s="48" t="s">
        <v>640</v>
      </c>
      <c r="B305" s="49" t="s">
        <v>641</v>
      </c>
      <c r="C305" s="39">
        <v>6.0809024730693093E-2</v>
      </c>
      <c r="D305" s="50">
        <v>6.131235482112949E-2</v>
      </c>
      <c r="E305" s="51">
        <v>0</v>
      </c>
      <c r="F305" s="52">
        <v>0</v>
      </c>
    </row>
    <row r="306" spans="1:6" x14ac:dyDescent="0.25">
      <c r="A306" s="48" t="s">
        <v>642</v>
      </c>
      <c r="B306" s="49" t="s">
        <v>643</v>
      </c>
      <c r="C306" s="39">
        <v>5.286091539911892E-2</v>
      </c>
      <c r="D306" s="50">
        <v>5.3084458291617669E-2</v>
      </c>
      <c r="E306" s="51">
        <v>0</v>
      </c>
      <c r="F306" s="52">
        <v>0</v>
      </c>
    </row>
    <row r="307" spans="1:6" x14ac:dyDescent="0.25">
      <c r="A307" s="54" t="s">
        <v>644</v>
      </c>
      <c r="B307" s="57" t="s">
        <v>645</v>
      </c>
      <c r="C307" s="39">
        <v>6.4258788005497086E-2</v>
      </c>
      <c r="D307" s="50">
        <v>6.4505522348727862E-2</v>
      </c>
      <c r="E307" s="55">
        <v>0</v>
      </c>
      <c r="F307" s="52">
        <v>0</v>
      </c>
    </row>
    <row r="308" spans="1:6" x14ac:dyDescent="0.25">
      <c r="A308" s="48" t="s">
        <v>646</v>
      </c>
      <c r="B308" s="49" t="s">
        <v>647</v>
      </c>
      <c r="C308" s="39">
        <v>9.0228757643463463E-3</v>
      </c>
      <c r="D308" s="50">
        <v>8.9963427743677098E-3</v>
      </c>
      <c r="E308" s="51">
        <v>0</v>
      </c>
      <c r="F308" s="52">
        <v>0</v>
      </c>
    </row>
    <row r="309" spans="1:6" x14ac:dyDescent="0.25">
      <c r="A309" s="48" t="s">
        <v>648</v>
      </c>
      <c r="B309" s="49" t="s">
        <v>649</v>
      </c>
      <c r="C309" s="39">
        <v>6.9557176549104052E-2</v>
      </c>
      <c r="D309" s="50">
        <v>7.0643791022658553E-2</v>
      </c>
      <c r="E309" s="51">
        <v>0</v>
      </c>
      <c r="F309" s="52">
        <v>0</v>
      </c>
    </row>
    <row r="310" spans="1:6" x14ac:dyDescent="0.25">
      <c r="A310" s="48" t="s">
        <v>650</v>
      </c>
      <c r="B310" s="49" t="s">
        <v>651</v>
      </c>
      <c r="C310" s="39">
        <v>8.5184064393476283E-2</v>
      </c>
      <c r="D310" s="50">
        <v>8.5986850945257542E-2</v>
      </c>
      <c r="E310" s="51">
        <v>0</v>
      </c>
      <c r="F310" s="52">
        <v>0</v>
      </c>
    </row>
    <row r="311" spans="1:6" x14ac:dyDescent="0.25">
      <c r="A311" s="48" t="s">
        <v>652</v>
      </c>
      <c r="B311" s="49" t="s">
        <v>653</v>
      </c>
      <c r="C311" s="39">
        <v>0.1326424404788466</v>
      </c>
      <c r="D311" s="50">
        <v>0.13264368939968618</v>
      </c>
      <c r="E311" s="51">
        <v>0</v>
      </c>
      <c r="F311" s="52">
        <v>0</v>
      </c>
    </row>
    <row r="312" spans="1:6" x14ac:dyDescent="0.25">
      <c r="A312" s="48" t="s">
        <v>654</v>
      </c>
      <c r="B312" s="49" t="s">
        <v>655</v>
      </c>
      <c r="C312" s="39">
        <v>2.551112725797882E-2</v>
      </c>
      <c r="D312" s="50">
        <v>2.5436529433008039E-2</v>
      </c>
      <c r="E312" s="51">
        <v>0</v>
      </c>
      <c r="F312" s="52">
        <v>0</v>
      </c>
    </row>
    <row r="313" spans="1:6" x14ac:dyDescent="0.25">
      <c r="A313" s="48" t="s">
        <v>656</v>
      </c>
      <c r="B313" s="49" t="s">
        <v>657</v>
      </c>
      <c r="C313" s="39">
        <v>8.9014240501291572E-2</v>
      </c>
      <c r="D313" s="50">
        <v>8.9013342861614775E-2</v>
      </c>
      <c r="E313" s="51">
        <v>0</v>
      </c>
      <c r="F313" s="52">
        <v>0</v>
      </c>
    </row>
    <row r="314" spans="1:6" x14ac:dyDescent="0.25">
      <c r="A314" s="48" t="s">
        <v>658</v>
      </c>
      <c r="B314" s="57" t="s">
        <v>1000</v>
      </c>
      <c r="C314" s="39">
        <v>5.7820546393989841E-2</v>
      </c>
      <c r="D314" s="50">
        <v>5.8052121719251469E-2</v>
      </c>
      <c r="E314" s="51">
        <v>0</v>
      </c>
      <c r="F314" s="52">
        <v>0</v>
      </c>
    </row>
    <row r="315" spans="1:6" x14ac:dyDescent="0.25">
      <c r="A315" s="48" t="s">
        <v>660</v>
      </c>
      <c r="B315" s="49" t="s">
        <v>661</v>
      </c>
      <c r="C315" s="39">
        <v>6.5081844082213305E-2</v>
      </c>
      <c r="D315" s="50">
        <v>6.5780446309925328E-2</v>
      </c>
      <c r="E315" s="51">
        <v>0</v>
      </c>
      <c r="F315" s="52">
        <v>0</v>
      </c>
    </row>
    <row r="316" spans="1:6" x14ac:dyDescent="0.25">
      <c r="A316" s="48" t="s">
        <v>662</v>
      </c>
      <c r="B316" s="49" t="s">
        <v>1001</v>
      </c>
      <c r="C316" s="39">
        <v>6.2351401202639836E-2</v>
      </c>
      <c r="D316" s="50">
        <v>6.2244496496741283E-2</v>
      </c>
      <c r="E316" s="51">
        <v>0</v>
      </c>
      <c r="F316" s="52">
        <v>0</v>
      </c>
    </row>
    <row r="317" spans="1:6" x14ac:dyDescent="0.25">
      <c r="A317" s="48" t="s">
        <v>662</v>
      </c>
      <c r="B317" s="57" t="s">
        <v>1002</v>
      </c>
      <c r="C317" s="39">
        <v>9.8586221551651879E-2</v>
      </c>
      <c r="D317" s="50">
        <v>9.8417190370036947E-2</v>
      </c>
      <c r="E317" s="51">
        <v>1</v>
      </c>
      <c r="F317" s="52">
        <v>0</v>
      </c>
    </row>
    <row r="318" spans="1:6" x14ac:dyDescent="0.25">
      <c r="A318" s="48" t="s">
        <v>665</v>
      </c>
      <c r="B318" s="53" t="s">
        <v>666</v>
      </c>
      <c r="C318" s="39">
        <v>4.3619251715921153E-2</v>
      </c>
      <c r="D318" s="50">
        <v>4.3995731877236446E-2</v>
      </c>
      <c r="E318" s="51">
        <v>0</v>
      </c>
      <c r="F318" s="52">
        <v>0</v>
      </c>
    </row>
    <row r="319" spans="1:6" x14ac:dyDescent="0.25">
      <c r="A319" s="48" t="s">
        <v>667</v>
      </c>
      <c r="B319" s="49" t="s">
        <v>668</v>
      </c>
      <c r="C319" s="39">
        <v>4.214411916340452E-2</v>
      </c>
      <c r="D319" s="50">
        <v>4.2682013229441679E-2</v>
      </c>
      <c r="E319" s="51">
        <v>0</v>
      </c>
      <c r="F319" s="52">
        <v>0</v>
      </c>
    </row>
    <row r="320" spans="1:6" x14ac:dyDescent="0.25">
      <c r="A320" s="48" t="s">
        <v>669</v>
      </c>
      <c r="B320" s="49" t="s">
        <v>670</v>
      </c>
      <c r="C320" s="39">
        <v>4.2896191637167999E-2</v>
      </c>
      <c r="D320" s="50">
        <v>4.2804486524327154E-2</v>
      </c>
      <c r="E320" s="51">
        <v>0</v>
      </c>
      <c r="F320" s="52">
        <v>0</v>
      </c>
    </row>
    <row r="321" spans="1:6" x14ac:dyDescent="0.25">
      <c r="A321" s="48" t="s">
        <v>671</v>
      </c>
      <c r="B321" s="53" t="s">
        <v>672</v>
      </c>
      <c r="C321" s="39">
        <v>9.7134771089532251E-2</v>
      </c>
      <c r="D321" s="50">
        <v>9.8305758738203311E-2</v>
      </c>
      <c r="E321" s="51">
        <v>0</v>
      </c>
      <c r="F321" s="52">
        <v>0</v>
      </c>
    </row>
    <row r="322" spans="1:6" x14ac:dyDescent="0.25">
      <c r="A322" s="48" t="s">
        <v>673</v>
      </c>
      <c r="B322" s="49" t="s">
        <v>674</v>
      </c>
      <c r="C322" s="39">
        <v>6.5956981081185473E-2</v>
      </c>
      <c r="D322" s="50">
        <v>6.6534981808803906E-2</v>
      </c>
      <c r="E322" s="51">
        <v>0</v>
      </c>
      <c r="F322" s="52">
        <v>0</v>
      </c>
    </row>
    <row r="323" spans="1:6" x14ac:dyDescent="0.25">
      <c r="A323" s="48" t="s">
        <v>675</v>
      </c>
      <c r="B323" s="49" t="s">
        <v>676</v>
      </c>
      <c r="C323" s="39">
        <v>0.11139380644719461</v>
      </c>
      <c r="D323" s="50">
        <v>0.1117708315382004</v>
      </c>
      <c r="E323" s="51">
        <v>0</v>
      </c>
      <c r="F323" s="52">
        <v>0</v>
      </c>
    </row>
    <row r="324" spans="1:6" x14ac:dyDescent="0.25">
      <c r="A324" s="48" t="s">
        <v>677</v>
      </c>
      <c r="B324" s="49" t="s">
        <v>678</v>
      </c>
      <c r="C324" s="39">
        <v>7.5251878240841535E-2</v>
      </c>
      <c r="D324" s="50">
        <v>7.6074056464657092E-2</v>
      </c>
      <c r="E324" s="51">
        <v>0</v>
      </c>
      <c r="F324" s="52">
        <v>0</v>
      </c>
    </row>
    <row r="325" spans="1:6" x14ac:dyDescent="0.25">
      <c r="A325" s="48" t="s">
        <v>679</v>
      </c>
      <c r="B325" s="57" t="s">
        <v>1003</v>
      </c>
      <c r="C325" s="39">
        <v>5.9482097507400772E-2</v>
      </c>
      <c r="D325" s="50">
        <v>6.0480695673501117E-2</v>
      </c>
      <c r="E325" s="51">
        <v>0</v>
      </c>
      <c r="F325" s="52">
        <v>0</v>
      </c>
    </row>
    <row r="326" spans="1:6" x14ac:dyDescent="0.25">
      <c r="A326" s="48" t="s">
        <v>681</v>
      </c>
      <c r="B326" s="49" t="s">
        <v>682</v>
      </c>
      <c r="C326" s="39">
        <v>4.9211201957828424E-2</v>
      </c>
      <c r="D326" s="50">
        <v>4.9237207278730107E-2</v>
      </c>
      <c r="E326" s="51">
        <v>0</v>
      </c>
      <c r="F326" s="52">
        <v>0</v>
      </c>
    </row>
    <row r="327" spans="1:6" x14ac:dyDescent="0.25">
      <c r="A327" s="48"/>
      <c r="B327" s="49"/>
      <c r="C327" s="39"/>
      <c r="D327" s="50"/>
      <c r="E327" s="51"/>
      <c r="F327" s="52"/>
    </row>
    <row r="328" spans="1:6" x14ac:dyDescent="0.25">
      <c r="A328" s="48"/>
      <c r="B328" s="49"/>
      <c r="C328" s="39"/>
      <c r="D328" s="50"/>
      <c r="E328" s="51"/>
      <c r="F328" s="52"/>
    </row>
    <row r="329" spans="1:6" x14ac:dyDescent="0.25">
      <c r="A329" s="48"/>
      <c r="B329" s="49"/>
      <c r="C329" s="39"/>
      <c r="D329" s="50"/>
      <c r="E329" s="51"/>
      <c r="F329" s="52"/>
    </row>
    <row r="330" spans="1:6" x14ac:dyDescent="0.25">
      <c r="A330" s="48"/>
      <c r="B330" s="49"/>
      <c r="C330" s="39"/>
      <c r="D330" s="50"/>
      <c r="E330" s="51"/>
      <c r="F330" s="52"/>
    </row>
    <row r="331" spans="1:6" x14ac:dyDescent="0.25">
      <c r="A331" s="48"/>
      <c r="B331" s="49"/>
      <c r="C331" s="39"/>
      <c r="D331" s="50"/>
      <c r="E331" s="51"/>
      <c r="F331" s="52"/>
    </row>
    <row r="332" spans="1:6" x14ac:dyDescent="0.25">
      <c r="A332" s="48"/>
      <c r="B332" s="49"/>
      <c r="C332" s="39"/>
      <c r="D332" s="50"/>
      <c r="E332" s="51"/>
      <c r="F332" s="52"/>
    </row>
    <row r="333" spans="1:6" x14ac:dyDescent="0.25">
      <c r="A333"/>
      <c r="B333"/>
      <c r="C333"/>
      <c r="D333"/>
      <c r="E333"/>
      <c r="F333"/>
    </row>
    <row r="334" spans="1:6" x14ac:dyDescent="0.25">
      <c r="A334"/>
      <c r="B334"/>
      <c r="C334"/>
      <c r="D334"/>
      <c r="E334"/>
      <c r="F334"/>
    </row>
    <row r="335" spans="1:6" x14ac:dyDescent="0.25">
      <c r="A335"/>
      <c r="B335"/>
      <c r="C335"/>
      <c r="D335"/>
      <c r="E335"/>
      <c r="F335"/>
    </row>
    <row r="336" spans="1:6" x14ac:dyDescent="0.25">
      <c r="A336"/>
      <c r="B336"/>
      <c r="C336"/>
      <c r="D336"/>
      <c r="E336"/>
      <c r="F336"/>
    </row>
    <row r="337" spans="1:6" x14ac:dyDescent="0.25">
      <c r="A337"/>
      <c r="B337"/>
      <c r="C337"/>
      <c r="D337"/>
      <c r="E337"/>
      <c r="F337"/>
    </row>
    <row r="338" spans="1:6" x14ac:dyDescent="0.25">
      <c r="A338"/>
      <c r="B338"/>
      <c r="C338"/>
      <c r="D338"/>
      <c r="E338"/>
      <c r="F338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31:F331">
    <cfRule type="cellIs" dxfId="7" priority="18" stopIfTrue="1" operator="equal">
      <formula>1</formula>
    </cfRule>
  </conditionalFormatting>
  <conditionalFormatting sqref="E3:F4">
    <cfRule type="cellIs" dxfId="6" priority="20" stopIfTrue="1" operator="equal">
      <formula>1</formula>
    </cfRule>
  </conditionalFormatting>
  <conditionalFormatting sqref="E5:F330 E332:F332">
    <cfRule type="cellIs" dxfId="5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"INTERVALLES DE MARGE EN VIGUEUR LE "&amp;'OPTIONS - INTERVALLES DE MARGE'!A1</f>
        <v>INTERVALLES DE MARGE EN VIGUEUR LE 30 AOUT 2022</v>
      </c>
      <c r="B2" s="99"/>
      <c r="C2" s="99"/>
      <c r="D2" s="99"/>
    </row>
    <row r="3" spans="1:4" ht="12.75" customHeight="1" x14ac:dyDescent="0.25">
      <c r="A3" s="101" t="s">
        <v>20</v>
      </c>
      <c r="B3" s="103" t="s">
        <v>21</v>
      </c>
      <c r="C3" s="103" t="s">
        <v>28</v>
      </c>
      <c r="D3" s="167" t="s">
        <v>29</v>
      </c>
    </row>
    <row r="4" spans="1:4" ht="18.75" customHeight="1" thickBot="1" x14ac:dyDescent="0.3">
      <c r="A4" s="113"/>
      <c r="B4" s="115"/>
      <c r="C4" s="115"/>
      <c r="D4" s="168"/>
    </row>
    <row r="5" spans="1:4" x14ac:dyDescent="0.25">
      <c r="A5" s="48" t="s">
        <v>683</v>
      </c>
      <c r="B5" s="49" t="s">
        <v>684</v>
      </c>
      <c r="C5" s="39">
        <v>3.4807340205552889E-3</v>
      </c>
      <c r="D5" s="50">
        <v>3.4662631668321764E-3</v>
      </c>
    </row>
    <row r="6" spans="1:4" x14ac:dyDescent="0.25">
      <c r="A6" s="48" t="s">
        <v>685</v>
      </c>
      <c r="B6" s="49" t="s">
        <v>684</v>
      </c>
      <c r="C6" s="39">
        <v>4.5780700896302729E-3</v>
      </c>
      <c r="D6" s="50">
        <v>4.5641315498005861E-3</v>
      </c>
    </row>
    <row r="7" spans="1:4" x14ac:dyDescent="0.25">
      <c r="A7" s="48" t="s">
        <v>686</v>
      </c>
      <c r="B7" s="49" t="s">
        <v>684</v>
      </c>
      <c r="C7" s="39">
        <v>4.6853882594378761E-3</v>
      </c>
      <c r="D7" s="50">
        <v>4.6725093037246167E-3</v>
      </c>
    </row>
    <row r="8" spans="1:4" x14ac:dyDescent="0.25">
      <c r="A8" s="48" t="s">
        <v>687</v>
      </c>
      <c r="B8" s="49" t="s">
        <v>684</v>
      </c>
      <c r="C8" s="39">
        <v>4.3253690729157558E-3</v>
      </c>
      <c r="D8" s="50">
        <v>4.3131349986059147E-3</v>
      </c>
    </row>
    <row r="9" spans="1:4" x14ac:dyDescent="0.25">
      <c r="A9" s="48" t="s">
        <v>688</v>
      </c>
      <c r="B9" s="49" t="s">
        <v>1004</v>
      </c>
      <c r="C9" s="39">
        <v>2.3100900982478557E-2</v>
      </c>
      <c r="D9" s="50">
        <v>2.3028168816383747E-2</v>
      </c>
    </row>
    <row r="10" spans="1:4" x14ac:dyDescent="0.25">
      <c r="A10" s="48" t="s">
        <v>690</v>
      </c>
      <c r="B10" s="49" t="s">
        <v>1005</v>
      </c>
      <c r="C10" s="39">
        <v>1.5537190081089489E-2</v>
      </c>
      <c r="D10" s="50">
        <v>1.5506504110156645E-2</v>
      </c>
    </row>
    <row r="11" spans="1:4" x14ac:dyDescent="0.25">
      <c r="A11" s="48" t="s">
        <v>692</v>
      </c>
      <c r="B11" s="49" t="s">
        <v>1006</v>
      </c>
      <c r="C11" s="39">
        <v>6.8339101014592042E-3</v>
      </c>
      <c r="D11" s="50">
        <v>6.8263108589865914E-3</v>
      </c>
    </row>
    <row r="12" spans="1:4" ht="14.25" customHeight="1" x14ac:dyDescent="0.25">
      <c r="A12" s="48" t="s">
        <v>694</v>
      </c>
      <c r="B12" s="49" t="s">
        <v>695</v>
      </c>
      <c r="C12" s="39">
        <v>2.1404873462793858E-3</v>
      </c>
      <c r="D12" s="50">
        <v>2.1297580188336762E-3</v>
      </c>
    </row>
    <row r="13" spans="1:4" x14ac:dyDescent="0.25">
      <c r="A13" s="48" t="s">
        <v>696</v>
      </c>
      <c r="B13" s="49" t="s">
        <v>695</v>
      </c>
      <c r="C13" s="39">
        <v>4.2247761626848738E-3</v>
      </c>
      <c r="D13" s="50">
        <v>4.2071031327267803E-3</v>
      </c>
    </row>
    <row r="14" spans="1:4" x14ac:dyDescent="0.25">
      <c r="A14" s="48" t="s">
        <v>697</v>
      </c>
      <c r="B14" s="49" t="s">
        <v>695</v>
      </c>
      <c r="C14" s="39">
        <v>4.6164978022002756E-3</v>
      </c>
      <c r="D14" s="50">
        <v>4.6061168601800066E-3</v>
      </c>
    </row>
    <row r="15" spans="1:4" x14ac:dyDescent="0.25">
      <c r="A15" s="48" t="s">
        <v>698</v>
      </c>
      <c r="B15" s="49" t="s">
        <v>695</v>
      </c>
      <c r="C15" s="39">
        <v>4.5276168599419839E-3</v>
      </c>
      <c r="D15" s="50">
        <v>4.5093363944348321E-3</v>
      </c>
    </row>
    <row r="16" spans="1:4" x14ac:dyDescent="0.25">
      <c r="A16" s="48" t="s">
        <v>699</v>
      </c>
      <c r="B16" s="49" t="s">
        <v>1007</v>
      </c>
      <c r="C16" s="39">
        <v>4.969355186447888E-2</v>
      </c>
      <c r="D16" s="50">
        <v>4.9571464204630697E-2</v>
      </c>
    </row>
    <row r="17" spans="1:4" x14ac:dyDescent="0.25">
      <c r="A17" s="48" t="s">
        <v>701</v>
      </c>
      <c r="B17" s="49" t="s">
        <v>1008</v>
      </c>
      <c r="C17" s="39">
        <v>5.7826030469329423E-2</v>
      </c>
      <c r="D17" s="50">
        <v>5.8064888360151543E-2</v>
      </c>
    </row>
    <row r="18" spans="1:4" x14ac:dyDescent="0.25">
      <c r="A18" s="48" t="s">
        <v>703</v>
      </c>
      <c r="B18" s="49" t="s">
        <v>1009</v>
      </c>
      <c r="C18" s="39">
        <v>5.6495786329647767E-2</v>
      </c>
      <c r="D18" s="50">
        <v>5.6696356347843313E-2</v>
      </c>
    </row>
    <row r="19" spans="1:4" x14ac:dyDescent="0.25">
      <c r="A19" s="48" t="s">
        <v>705</v>
      </c>
      <c r="B19" s="49" t="s">
        <v>706</v>
      </c>
      <c r="C19" s="39">
        <v>2.9248419947498251E-2</v>
      </c>
      <c r="D19" s="50">
        <v>2.8954458517415054E-2</v>
      </c>
    </row>
    <row r="20" spans="1:4" x14ac:dyDescent="0.25">
      <c r="A20" s="48" t="s">
        <v>707</v>
      </c>
      <c r="B20" s="49" t="s">
        <v>706</v>
      </c>
      <c r="C20" s="39">
        <v>3.5210868363337644E-2</v>
      </c>
      <c r="D20" s="50">
        <v>3.5206213434597601E-2</v>
      </c>
    </row>
    <row r="21" spans="1:4" x14ac:dyDescent="0.25">
      <c r="A21" s="48" t="s">
        <v>708</v>
      </c>
      <c r="B21" s="53" t="s">
        <v>706</v>
      </c>
      <c r="C21" s="39">
        <v>4.6440586897547355E-2</v>
      </c>
      <c r="D21" s="50">
        <v>4.6422482740880421E-2</v>
      </c>
    </row>
    <row r="22" spans="1:4" x14ac:dyDescent="0.25">
      <c r="A22" s="48" t="s">
        <v>709</v>
      </c>
      <c r="B22" s="49" t="s">
        <v>1010</v>
      </c>
      <c r="C22" s="39">
        <v>5.5410591850183114E-2</v>
      </c>
      <c r="D22" s="50">
        <v>5.5627162564462179E-2</v>
      </c>
    </row>
    <row r="23" spans="1:4" x14ac:dyDescent="0.25">
      <c r="A23" s="48" t="s">
        <v>711</v>
      </c>
      <c r="B23" s="49" t="s">
        <v>1011</v>
      </c>
      <c r="C23" s="39">
        <v>0.12097004997584007</v>
      </c>
      <c r="D23" s="50">
        <v>0.1218804531969428</v>
      </c>
    </row>
    <row r="24" spans="1:4" x14ac:dyDescent="0.25">
      <c r="A24" s="48" t="s">
        <v>713</v>
      </c>
      <c r="B24" s="49" t="s">
        <v>1012</v>
      </c>
      <c r="C24" s="39">
        <v>6.1067808916337424E-2</v>
      </c>
      <c r="D24" s="50">
        <v>6.1074143181764767E-2</v>
      </c>
    </row>
    <row r="25" spans="1:4" x14ac:dyDescent="0.25">
      <c r="A25" s="48" t="s">
        <v>715</v>
      </c>
      <c r="B25" s="49" t="s">
        <v>1013</v>
      </c>
      <c r="C25" s="39">
        <v>9.3352538993024189E-2</v>
      </c>
      <c r="D25" s="50">
        <v>9.3141339213298424E-2</v>
      </c>
    </row>
    <row r="26" spans="1:4" x14ac:dyDescent="0.25">
      <c r="A26" s="48" t="s">
        <v>717</v>
      </c>
      <c r="B26" s="49" t="s">
        <v>1014</v>
      </c>
      <c r="C26" s="39">
        <v>5.7469732085634891E-2</v>
      </c>
      <c r="D26" s="50">
        <v>5.7693829000212457E-2</v>
      </c>
    </row>
    <row r="27" spans="1:4" x14ac:dyDescent="0.25">
      <c r="A27" s="48" t="s">
        <v>719</v>
      </c>
      <c r="B27" s="49" t="s">
        <v>1015</v>
      </c>
      <c r="C27" s="39">
        <v>6.0875821425976584E-2</v>
      </c>
      <c r="D27" s="50">
        <v>6.0885084459947086E-2</v>
      </c>
    </row>
    <row r="28" spans="1:4" x14ac:dyDescent="0.25">
      <c r="A28" s="48" t="s">
        <v>721</v>
      </c>
      <c r="B28" s="49" t="s">
        <v>1016</v>
      </c>
      <c r="C28" s="39">
        <v>9.5516365593031644E-2</v>
      </c>
      <c r="D28" s="50">
        <v>9.6538925236625939E-2</v>
      </c>
    </row>
    <row r="29" spans="1:4" x14ac:dyDescent="0.25">
      <c r="A29" s="48" t="s">
        <v>723</v>
      </c>
      <c r="B29" s="49" t="s">
        <v>1017</v>
      </c>
      <c r="C29" s="39">
        <v>6.3519889072553098E-2</v>
      </c>
      <c r="D29" s="50">
        <v>6.3382512343687303E-2</v>
      </c>
    </row>
    <row r="30" spans="1:4" x14ac:dyDescent="0.25">
      <c r="A30" s="48" t="s">
        <v>725</v>
      </c>
      <c r="B30" s="49" t="s">
        <v>1018</v>
      </c>
      <c r="C30" s="39">
        <v>5.7469732085634891E-2</v>
      </c>
      <c r="D30" s="50">
        <v>5.7693829000212457E-2</v>
      </c>
    </row>
    <row r="31" spans="1:4" x14ac:dyDescent="0.25">
      <c r="A31" s="48" t="s">
        <v>727</v>
      </c>
      <c r="B31" s="49" t="s">
        <v>1019</v>
      </c>
      <c r="C31" s="39">
        <v>6.6533100207537971E-2</v>
      </c>
      <c r="D31" s="50">
        <v>6.6969367736762042E-2</v>
      </c>
    </row>
    <row r="32" spans="1:4" x14ac:dyDescent="0.25">
      <c r="A32" s="48" t="s">
        <v>729</v>
      </c>
      <c r="B32" s="49" t="s">
        <v>1020</v>
      </c>
      <c r="C32" s="39">
        <v>5.0108514361603899E-2</v>
      </c>
      <c r="D32" s="50">
        <v>4.9965552665326769E-2</v>
      </c>
    </row>
    <row r="33" spans="1:4" x14ac:dyDescent="0.25">
      <c r="A33" s="48" t="s">
        <v>731</v>
      </c>
      <c r="B33" s="49" t="s">
        <v>1021</v>
      </c>
      <c r="C33" s="39">
        <v>4.6270195021930721E-2</v>
      </c>
      <c r="D33" s="50">
        <v>4.6294571536336926E-2</v>
      </c>
    </row>
    <row r="34" spans="1:4" x14ac:dyDescent="0.25">
      <c r="A34" s="48" t="s">
        <v>733</v>
      </c>
      <c r="B34" s="49" t="s">
        <v>1022</v>
      </c>
      <c r="C34" s="39">
        <v>4.1355288432100026E-2</v>
      </c>
      <c r="D34" s="50">
        <v>4.1322975201288012E-2</v>
      </c>
    </row>
    <row r="35" spans="1:4" x14ac:dyDescent="0.25">
      <c r="A35" s="48" t="s">
        <v>735</v>
      </c>
      <c r="B35" s="49" t="s">
        <v>1023</v>
      </c>
      <c r="C35" s="39">
        <v>6.7967677032654994E-2</v>
      </c>
      <c r="D35" s="50">
        <v>6.8086218909617607E-2</v>
      </c>
    </row>
    <row r="36" spans="1:4" x14ac:dyDescent="0.25">
      <c r="A36" s="48" t="s">
        <v>737</v>
      </c>
      <c r="B36" s="49" t="s">
        <v>1024</v>
      </c>
      <c r="C36" s="39">
        <v>0.12489494829988049</v>
      </c>
      <c r="D36" s="50">
        <v>0.12450661990672213</v>
      </c>
    </row>
    <row r="37" spans="1:4" x14ac:dyDescent="0.25">
      <c r="A37" s="48"/>
      <c r="B37" s="49"/>
      <c r="C37" s="39"/>
      <c r="D37" s="50"/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"INTERVALLES DE MARGE EN VIGUEUR LE "&amp;'OPTIONS - INTERVALLES DE MARGE'!A1</f>
        <v>INTERVALLES DE MARGE EN VIGUEUR LE 30 AOUT 2022</v>
      </c>
      <c r="B2" s="99"/>
      <c r="C2" s="99"/>
      <c r="D2" s="99"/>
    </row>
    <row r="3" spans="1:4" x14ac:dyDescent="0.25">
      <c r="A3" s="112" t="s">
        <v>20</v>
      </c>
      <c r="B3" s="114" t="s">
        <v>21</v>
      </c>
      <c r="C3" s="116" t="s">
        <v>28</v>
      </c>
      <c r="D3" s="118" t="s">
        <v>29</v>
      </c>
    </row>
    <row r="4" spans="1:4" ht="15.75" thickBot="1" x14ac:dyDescent="0.3">
      <c r="A4" s="113"/>
      <c r="B4" s="115"/>
      <c r="C4" s="117"/>
      <c r="D4" s="119"/>
    </row>
    <row r="5" spans="1:4" x14ac:dyDescent="0.25">
      <c r="A5" s="37" t="s">
        <v>739</v>
      </c>
      <c r="B5" s="38" t="s">
        <v>939</v>
      </c>
      <c r="C5" s="64">
        <v>0.1258109876976658</v>
      </c>
      <c r="D5" s="40">
        <v>0.12580941377089608</v>
      </c>
    </row>
    <row r="6" spans="1:4" x14ac:dyDescent="0.25">
      <c r="A6" s="48" t="s">
        <v>740</v>
      </c>
      <c r="B6" s="49" t="s">
        <v>937</v>
      </c>
      <c r="C6" s="39">
        <v>0.1499183453949845</v>
      </c>
      <c r="D6" s="45">
        <v>0.15036708157828482</v>
      </c>
    </row>
    <row r="7" spans="1:4" x14ac:dyDescent="0.25">
      <c r="A7" s="48" t="s">
        <v>741</v>
      </c>
      <c r="B7" s="49" t="s">
        <v>63</v>
      </c>
      <c r="C7" s="39">
        <v>6.9200642349417807E-2</v>
      </c>
      <c r="D7" s="50">
        <v>6.9309865952994668E-2</v>
      </c>
    </row>
    <row r="8" spans="1:4" x14ac:dyDescent="0.25">
      <c r="A8" s="48" t="s">
        <v>742</v>
      </c>
      <c r="B8" s="49" t="s">
        <v>71</v>
      </c>
      <c r="C8" s="39">
        <v>0.14353688723495886</v>
      </c>
      <c r="D8" s="50">
        <v>0.14300648522802956</v>
      </c>
    </row>
    <row r="9" spans="1:4" x14ac:dyDescent="0.25">
      <c r="A9" s="48" t="s">
        <v>743</v>
      </c>
      <c r="B9" s="49" t="s">
        <v>936</v>
      </c>
      <c r="C9" s="39">
        <v>0.12444420945086186</v>
      </c>
      <c r="D9" s="50">
        <v>0.12591094844809705</v>
      </c>
    </row>
    <row r="10" spans="1:4" x14ac:dyDescent="0.25">
      <c r="A10" s="48" t="s">
        <v>744</v>
      </c>
      <c r="B10" s="49" t="s">
        <v>942</v>
      </c>
      <c r="C10" s="39">
        <v>5.9917353791513847E-2</v>
      </c>
      <c r="D10" s="50">
        <v>5.9882573060800248E-2</v>
      </c>
    </row>
    <row r="11" spans="1:4" x14ac:dyDescent="0.25">
      <c r="A11" s="48" t="s">
        <v>745</v>
      </c>
      <c r="B11" s="49" t="s">
        <v>944</v>
      </c>
      <c r="C11" s="39">
        <v>7.3066937729209802E-2</v>
      </c>
      <c r="D11" s="50">
        <v>7.2964505945164099E-2</v>
      </c>
    </row>
    <row r="12" spans="1:4" x14ac:dyDescent="0.25">
      <c r="A12" s="48" t="s">
        <v>746</v>
      </c>
      <c r="B12" s="49" t="s">
        <v>950</v>
      </c>
      <c r="C12" s="39">
        <v>7.675629938591455E-2</v>
      </c>
      <c r="D12" s="50">
        <v>7.6622028472122572E-2</v>
      </c>
    </row>
    <row r="13" spans="1:4" x14ac:dyDescent="0.25">
      <c r="A13" s="48" t="s">
        <v>747</v>
      </c>
      <c r="B13" s="49" t="s">
        <v>169</v>
      </c>
      <c r="C13" s="39">
        <v>0.16772875435592977</v>
      </c>
      <c r="D13" s="50">
        <v>0.16707451014290212</v>
      </c>
    </row>
    <row r="14" spans="1:4" x14ac:dyDescent="0.25">
      <c r="A14" s="48" t="s">
        <v>748</v>
      </c>
      <c r="B14" s="49" t="s">
        <v>988</v>
      </c>
      <c r="C14" s="39">
        <v>0.11054080595328672</v>
      </c>
      <c r="D14" s="50">
        <v>0.1102936522927703</v>
      </c>
    </row>
    <row r="15" spans="1:4" x14ac:dyDescent="0.25">
      <c r="A15" s="48" t="s">
        <v>749</v>
      </c>
      <c r="B15" s="49" t="s">
        <v>951</v>
      </c>
      <c r="C15" s="39">
        <v>6.5358110072942274E-2</v>
      </c>
      <c r="D15" s="50">
        <v>6.5354815257469445E-2</v>
      </c>
    </row>
    <row r="16" spans="1:4" x14ac:dyDescent="0.25">
      <c r="A16" s="48" t="s">
        <v>750</v>
      </c>
      <c r="B16" s="49" t="s">
        <v>163</v>
      </c>
      <c r="C16" s="39">
        <v>0.13658637942933355</v>
      </c>
      <c r="D16" s="50">
        <v>0.13622319467677996</v>
      </c>
    </row>
    <row r="17" spans="1:4" x14ac:dyDescent="0.25">
      <c r="A17" s="48" t="s">
        <v>751</v>
      </c>
      <c r="B17" s="49" t="s">
        <v>953</v>
      </c>
      <c r="C17" s="39">
        <v>7.9609864402559863E-2</v>
      </c>
      <c r="D17" s="50">
        <v>7.9867514552577831E-2</v>
      </c>
    </row>
    <row r="18" spans="1:4" x14ac:dyDescent="0.25">
      <c r="A18" s="48" t="s">
        <v>752</v>
      </c>
      <c r="B18" s="49" t="s">
        <v>153</v>
      </c>
      <c r="C18" s="39">
        <v>0.10355894387294179</v>
      </c>
      <c r="D18" s="50">
        <v>0.10458218260744437</v>
      </c>
    </row>
    <row r="19" spans="1:4" x14ac:dyDescent="0.25">
      <c r="A19" s="48" t="s">
        <v>753</v>
      </c>
      <c r="B19" s="49" t="s">
        <v>205</v>
      </c>
      <c r="C19" s="39">
        <v>7.0107766998036003E-2</v>
      </c>
      <c r="D19" s="50">
        <v>7.0310339338952865E-2</v>
      </c>
    </row>
    <row r="20" spans="1:4" x14ac:dyDescent="0.25">
      <c r="A20" s="48" t="s">
        <v>754</v>
      </c>
      <c r="B20" s="49" t="s">
        <v>237</v>
      </c>
      <c r="C20" s="39">
        <v>5.9779718552294983E-2</v>
      </c>
      <c r="D20" s="50">
        <v>5.9778130048791504E-2</v>
      </c>
    </row>
    <row r="21" spans="1:4" x14ac:dyDescent="0.25">
      <c r="A21" s="48" t="s">
        <v>755</v>
      </c>
      <c r="B21" s="49" t="s">
        <v>633</v>
      </c>
      <c r="C21" s="39">
        <v>0.12162259599450467</v>
      </c>
      <c r="D21" s="50">
        <v>0.12124558518138022</v>
      </c>
    </row>
    <row r="22" spans="1:4" x14ac:dyDescent="0.25">
      <c r="A22" s="48" t="s">
        <v>756</v>
      </c>
      <c r="B22" s="49" t="s">
        <v>235</v>
      </c>
      <c r="C22" s="39">
        <v>6.4701959690276131E-2</v>
      </c>
      <c r="D22" s="50">
        <v>6.4706684743455381E-2</v>
      </c>
    </row>
    <row r="23" spans="1:4" x14ac:dyDescent="0.25">
      <c r="A23" s="48" t="s">
        <v>757</v>
      </c>
      <c r="B23" s="49" t="s">
        <v>247</v>
      </c>
      <c r="C23" s="39">
        <v>0.27100202256180767</v>
      </c>
      <c r="D23" s="50">
        <v>0.2709358644706531</v>
      </c>
    </row>
    <row r="24" spans="1:4" x14ac:dyDescent="0.25">
      <c r="A24" s="48" t="s">
        <v>758</v>
      </c>
      <c r="B24" s="49" t="s">
        <v>249</v>
      </c>
      <c r="C24" s="39">
        <v>0.27100202256180767</v>
      </c>
      <c r="D24" s="50">
        <v>0.2709358644706531</v>
      </c>
    </row>
    <row r="25" spans="1:4" x14ac:dyDescent="0.25">
      <c r="A25" s="48" t="s">
        <v>759</v>
      </c>
      <c r="B25" s="49" t="s">
        <v>215</v>
      </c>
      <c r="C25" s="39">
        <v>0.27100202256180767</v>
      </c>
      <c r="D25" s="50">
        <v>0.2709358644706531</v>
      </c>
    </row>
    <row r="26" spans="1:4" x14ac:dyDescent="0.25">
      <c r="A26" s="48" t="s">
        <v>760</v>
      </c>
      <c r="B26" s="49" t="s">
        <v>973</v>
      </c>
      <c r="C26" s="39">
        <v>0.13212537008383896</v>
      </c>
      <c r="D26" s="50">
        <v>0.131953971064183</v>
      </c>
    </row>
    <row r="27" spans="1:4" x14ac:dyDescent="0.25">
      <c r="A27" s="48" t="s">
        <v>761</v>
      </c>
      <c r="B27" s="49" t="s">
        <v>271</v>
      </c>
      <c r="C27" s="39">
        <v>5.350631537484863E-2</v>
      </c>
      <c r="D27" s="50">
        <v>5.3489257952439535E-2</v>
      </c>
    </row>
    <row r="28" spans="1:4" x14ac:dyDescent="0.25">
      <c r="A28" s="48" t="s">
        <v>762</v>
      </c>
      <c r="B28" s="49" t="s">
        <v>263</v>
      </c>
      <c r="C28" s="39">
        <v>0.1001824100341355</v>
      </c>
      <c r="D28" s="50">
        <v>0.10099956675763777</v>
      </c>
    </row>
    <row r="29" spans="1:4" x14ac:dyDescent="0.25">
      <c r="A29" s="48" t="s">
        <v>763</v>
      </c>
      <c r="B29" s="49" t="s">
        <v>956</v>
      </c>
      <c r="C29" s="39">
        <v>6.5868317738114524E-2</v>
      </c>
      <c r="D29" s="50">
        <v>6.6446660535218555E-2</v>
      </c>
    </row>
    <row r="30" spans="1:4" x14ac:dyDescent="0.25">
      <c r="A30" s="48" t="s">
        <v>764</v>
      </c>
      <c r="B30" s="49" t="s">
        <v>968</v>
      </c>
      <c r="C30" s="39">
        <v>7.7773253994197045E-2</v>
      </c>
      <c r="D30" s="50">
        <v>7.7889874481715124E-2</v>
      </c>
    </row>
    <row r="31" spans="1:4" x14ac:dyDescent="0.25">
      <c r="A31" s="48" t="s">
        <v>765</v>
      </c>
      <c r="B31" s="49" t="s">
        <v>957</v>
      </c>
      <c r="C31" s="39">
        <v>0.14080946187078347</v>
      </c>
      <c r="D31" s="50">
        <v>0.1412921653090824</v>
      </c>
    </row>
    <row r="32" spans="1:4" x14ac:dyDescent="0.25">
      <c r="A32" s="48" t="s">
        <v>766</v>
      </c>
      <c r="B32" s="49" t="s">
        <v>293</v>
      </c>
      <c r="C32" s="39">
        <v>4.65209199605097E-2</v>
      </c>
      <c r="D32" s="50">
        <v>4.6619498205621571E-2</v>
      </c>
    </row>
    <row r="33" spans="1:4" x14ac:dyDescent="0.25">
      <c r="A33" s="48" t="s">
        <v>767</v>
      </c>
      <c r="B33" s="49" t="s">
        <v>251</v>
      </c>
      <c r="C33" s="39">
        <v>0.27100202256180767</v>
      </c>
      <c r="D33" s="50">
        <v>0.2709358644706531</v>
      </c>
    </row>
    <row r="34" spans="1:4" x14ac:dyDescent="0.25">
      <c r="A34" s="48" t="s">
        <v>768</v>
      </c>
      <c r="B34" s="49" t="s">
        <v>299</v>
      </c>
      <c r="C34" s="39">
        <v>0.27639675305617517</v>
      </c>
      <c r="D34" s="50">
        <v>0.27635040735428662</v>
      </c>
    </row>
    <row r="35" spans="1:4" x14ac:dyDescent="0.25">
      <c r="A35" s="48" t="s">
        <v>769</v>
      </c>
      <c r="B35" s="49" t="s">
        <v>966</v>
      </c>
      <c r="C35" s="39">
        <v>9.5635702563403716E-2</v>
      </c>
      <c r="D35" s="50">
        <v>9.5571538577450738E-2</v>
      </c>
    </row>
    <row r="36" spans="1:4" x14ac:dyDescent="0.25">
      <c r="A36" s="48" t="s">
        <v>770</v>
      </c>
      <c r="B36" s="49" t="s">
        <v>639</v>
      </c>
      <c r="C36" s="39">
        <v>5.4892943408376291E-2</v>
      </c>
      <c r="D36" s="50">
        <v>5.5139962460852718E-2</v>
      </c>
    </row>
    <row r="37" spans="1:4" x14ac:dyDescent="0.25">
      <c r="A37" s="48" t="s">
        <v>771</v>
      </c>
      <c r="B37" s="49" t="s">
        <v>967</v>
      </c>
      <c r="C37" s="39">
        <v>6.4133815726276827E-2</v>
      </c>
      <c r="D37" s="50">
        <v>6.4004126113831883E-2</v>
      </c>
    </row>
    <row r="38" spans="1:4" x14ac:dyDescent="0.25">
      <c r="A38" s="48" t="s">
        <v>772</v>
      </c>
      <c r="B38" s="49" t="s">
        <v>982</v>
      </c>
      <c r="C38" s="39">
        <v>6.9383750094462543E-2</v>
      </c>
      <c r="D38" s="50">
        <v>6.9401096180795208E-2</v>
      </c>
    </row>
    <row r="39" spans="1:4" x14ac:dyDescent="0.25">
      <c r="A39" s="48" t="s">
        <v>773</v>
      </c>
      <c r="B39" s="49" t="s">
        <v>643</v>
      </c>
      <c r="C39" s="39">
        <v>5.286091539911892E-2</v>
      </c>
      <c r="D39" s="50">
        <v>5.3084458291617669E-2</v>
      </c>
    </row>
    <row r="40" spans="1:4" x14ac:dyDescent="0.25">
      <c r="A40" s="48" t="s">
        <v>774</v>
      </c>
      <c r="B40" s="49" t="s">
        <v>347</v>
      </c>
      <c r="C40" s="39">
        <v>7.7809867938952337E-2</v>
      </c>
      <c r="D40" s="50">
        <v>7.7671724313136098E-2</v>
      </c>
    </row>
    <row r="41" spans="1:4" x14ac:dyDescent="0.25">
      <c r="A41" s="48" t="s">
        <v>775</v>
      </c>
      <c r="B41" s="49" t="s">
        <v>987</v>
      </c>
      <c r="C41" s="39">
        <v>7.4936769094753414E-2</v>
      </c>
      <c r="D41" s="50">
        <v>7.5264769847398827E-2</v>
      </c>
    </row>
    <row r="42" spans="1:4" x14ac:dyDescent="0.25">
      <c r="A42" s="48" t="s">
        <v>776</v>
      </c>
      <c r="B42" s="49" t="s">
        <v>355</v>
      </c>
      <c r="C42" s="39">
        <v>6.9659330194926664E-2</v>
      </c>
      <c r="D42" s="50">
        <v>6.9631133643221432E-2</v>
      </c>
    </row>
    <row r="43" spans="1:4" x14ac:dyDescent="0.25">
      <c r="A43" s="48" t="s">
        <v>777</v>
      </c>
      <c r="B43" s="49" t="s">
        <v>974</v>
      </c>
      <c r="C43" s="39">
        <v>0.17241934603628339</v>
      </c>
      <c r="D43" s="50">
        <v>0.17208525639694727</v>
      </c>
    </row>
    <row r="44" spans="1:4" x14ac:dyDescent="0.25">
      <c r="A44" s="48" t="s">
        <v>778</v>
      </c>
      <c r="B44" s="49" t="s">
        <v>233</v>
      </c>
      <c r="C44" s="39">
        <v>5.0405325739299192E-2</v>
      </c>
      <c r="D44" s="50">
        <v>5.0269239086676909E-2</v>
      </c>
    </row>
    <row r="45" spans="1:4" x14ac:dyDescent="0.25">
      <c r="A45" s="48" t="s">
        <v>779</v>
      </c>
      <c r="B45" s="49" t="s">
        <v>975</v>
      </c>
      <c r="C45" s="39">
        <v>9.6685731659586327E-2</v>
      </c>
      <c r="D45" s="50">
        <v>9.6575252274183551E-2</v>
      </c>
    </row>
    <row r="46" spans="1:4" x14ac:dyDescent="0.25">
      <c r="A46" s="48" t="s">
        <v>780</v>
      </c>
      <c r="B46" s="49" t="s">
        <v>387</v>
      </c>
      <c r="C46" s="39">
        <v>0.11882864387113459</v>
      </c>
      <c r="D46" s="50">
        <v>0.11885953316317183</v>
      </c>
    </row>
    <row r="47" spans="1:4" x14ac:dyDescent="0.25">
      <c r="A47" s="48" t="s">
        <v>781</v>
      </c>
      <c r="B47" s="49" t="s">
        <v>969</v>
      </c>
      <c r="C47" s="39">
        <v>0.11413138325382921</v>
      </c>
      <c r="D47" s="50">
        <v>0.11380425664007428</v>
      </c>
    </row>
    <row r="48" spans="1:4" x14ac:dyDescent="0.25">
      <c r="A48" s="48" t="s">
        <v>782</v>
      </c>
      <c r="B48" s="49" t="s">
        <v>976</v>
      </c>
      <c r="C48" s="39">
        <v>6.0916995364699952E-2</v>
      </c>
      <c r="D48" s="50">
        <v>6.096059565155227E-2</v>
      </c>
    </row>
    <row r="49" spans="1:4" x14ac:dyDescent="0.25">
      <c r="A49" s="48" t="s">
        <v>783</v>
      </c>
      <c r="B49" s="49" t="s">
        <v>395</v>
      </c>
      <c r="C49" s="39">
        <v>0.14615151134105389</v>
      </c>
      <c r="D49" s="50">
        <v>0.14590207297798596</v>
      </c>
    </row>
    <row r="50" spans="1:4" x14ac:dyDescent="0.25">
      <c r="A50" s="48" t="s">
        <v>784</v>
      </c>
      <c r="B50" s="49" t="s">
        <v>977</v>
      </c>
      <c r="C50" s="39">
        <v>8.1444169945573269E-2</v>
      </c>
      <c r="D50" s="50">
        <v>8.1549249185295714E-2</v>
      </c>
    </row>
    <row r="51" spans="1:4" x14ac:dyDescent="0.25">
      <c r="A51" s="48" t="s">
        <v>785</v>
      </c>
      <c r="B51" s="49" t="s">
        <v>273</v>
      </c>
      <c r="C51" s="39">
        <v>0.10634365028868269</v>
      </c>
      <c r="D51" s="50">
        <v>0.10637404471883549</v>
      </c>
    </row>
    <row r="52" spans="1:4" x14ac:dyDescent="0.25">
      <c r="A52" s="48" t="s">
        <v>786</v>
      </c>
      <c r="B52" s="49" t="s">
        <v>173</v>
      </c>
      <c r="C52" s="39">
        <v>0.19198554562175374</v>
      </c>
      <c r="D52" s="50">
        <v>0.19198359993602837</v>
      </c>
    </row>
    <row r="53" spans="1:4" x14ac:dyDescent="0.25">
      <c r="A53" s="48" t="s">
        <v>787</v>
      </c>
      <c r="B53" s="49" t="s">
        <v>945</v>
      </c>
      <c r="C53" s="39">
        <v>7.0962602977843181E-2</v>
      </c>
      <c r="D53" s="50">
        <v>7.0964503048204591E-2</v>
      </c>
    </row>
    <row r="54" spans="1:4" x14ac:dyDescent="0.25">
      <c r="A54" s="48" t="s">
        <v>788</v>
      </c>
      <c r="B54" s="49" t="s">
        <v>411</v>
      </c>
      <c r="C54" s="39">
        <v>0.13400364570220635</v>
      </c>
      <c r="D54" s="50">
        <v>0.1336182384525908</v>
      </c>
    </row>
    <row r="55" spans="1:4" x14ac:dyDescent="0.25">
      <c r="A55" s="48" t="s">
        <v>789</v>
      </c>
      <c r="B55" s="49" t="s">
        <v>45</v>
      </c>
      <c r="C55" s="39">
        <v>0.35694188975284757</v>
      </c>
      <c r="D55" s="50">
        <v>0.35771158308266637</v>
      </c>
    </row>
    <row r="56" spans="1:4" x14ac:dyDescent="0.25">
      <c r="A56" s="48" t="s">
        <v>790</v>
      </c>
      <c r="B56" s="49" t="s">
        <v>947</v>
      </c>
      <c r="C56" s="39">
        <v>0.16356520957290338</v>
      </c>
      <c r="D56" s="50">
        <v>0.1630316242811945</v>
      </c>
    </row>
    <row r="57" spans="1:4" x14ac:dyDescent="0.25">
      <c r="A57" s="48" t="s">
        <v>791</v>
      </c>
      <c r="B57" s="49" t="s">
        <v>431</v>
      </c>
      <c r="C57" s="39">
        <v>8.4029768925701825E-2</v>
      </c>
      <c r="D57" s="50">
        <v>0.10021030474079656</v>
      </c>
    </row>
    <row r="58" spans="1:4" x14ac:dyDescent="0.25">
      <c r="A58" s="48" t="s">
        <v>792</v>
      </c>
      <c r="B58" s="49" t="s">
        <v>561</v>
      </c>
      <c r="C58" s="39">
        <v>0.1454430882296926</v>
      </c>
      <c r="D58" s="50">
        <v>0.14502811262186152</v>
      </c>
    </row>
    <row r="59" spans="1:4" x14ac:dyDescent="0.25">
      <c r="A59" s="48" t="s">
        <v>793</v>
      </c>
      <c r="B59" s="49" t="s">
        <v>617</v>
      </c>
      <c r="C59" s="39">
        <v>0.13474641357242667</v>
      </c>
      <c r="D59" s="50">
        <v>0.13510431536469381</v>
      </c>
    </row>
    <row r="60" spans="1:4" x14ac:dyDescent="0.25">
      <c r="A60" s="48" t="s">
        <v>794</v>
      </c>
      <c r="B60" s="49" t="s">
        <v>451</v>
      </c>
      <c r="C60" s="39">
        <v>8.1789257476452021E-2</v>
      </c>
      <c r="D60" s="50">
        <v>8.1898789079138321E-2</v>
      </c>
    </row>
    <row r="61" spans="1:4" x14ac:dyDescent="0.25">
      <c r="A61" s="48" t="s">
        <v>795</v>
      </c>
      <c r="B61" s="49" t="s">
        <v>979</v>
      </c>
      <c r="C61" s="39">
        <v>7.5520493455557447E-2</v>
      </c>
      <c r="D61" s="50">
        <v>7.5632639723920092E-2</v>
      </c>
    </row>
    <row r="62" spans="1:4" x14ac:dyDescent="0.25">
      <c r="A62" s="48" t="s">
        <v>796</v>
      </c>
      <c r="B62" s="49" t="s">
        <v>971</v>
      </c>
      <c r="C62" s="39">
        <v>8.0780119549609508E-2</v>
      </c>
      <c r="D62" s="50">
        <v>8.0891246822585944E-2</v>
      </c>
    </row>
    <row r="63" spans="1:4" x14ac:dyDescent="0.25">
      <c r="A63" s="48" t="s">
        <v>797</v>
      </c>
      <c r="B63" s="49" t="s">
        <v>67</v>
      </c>
      <c r="C63" s="39">
        <v>8.9139559842078442E-2</v>
      </c>
      <c r="D63" s="50">
        <v>8.9070110149124276E-2</v>
      </c>
    </row>
    <row r="64" spans="1:4" x14ac:dyDescent="0.25">
      <c r="A64" s="48" t="s">
        <v>798</v>
      </c>
      <c r="B64" s="49" t="s">
        <v>465</v>
      </c>
      <c r="C64" s="39">
        <v>7.3263858227335235E-2</v>
      </c>
      <c r="D64" s="50">
        <v>7.3374207679601108E-2</v>
      </c>
    </row>
    <row r="65" spans="1:4" x14ac:dyDescent="0.25">
      <c r="A65" s="48" t="s">
        <v>799</v>
      </c>
      <c r="B65" s="49" t="s">
        <v>119</v>
      </c>
      <c r="C65" s="39">
        <v>0.27100202256180767</v>
      </c>
      <c r="D65" s="50">
        <v>0.2709358644706531</v>
      </c>
    </row>
    <row r="66" spans="1:4" x14ac:dyDescent="0.25">
      <c r="A66" s="48" t="s">
        <v>800</v>
      </c>
      <c r="B66" s="49" t="s">
        <v>995</v>
      </c>
      <c r="C66" s="39">
        <v>6.3637284076551948E-2</v>
      </c>
      <c r="D66" s="50">
        <v>6.3435459764305382E-2</v>
      </c>
    </row>
    <row r="67" spans="1:4" x14ac:dyDescent="0.25">
      <c r="A67" s="48" t="s">
        <v>801</v>
      </c>
      <c r="B67" s="49" t="s">
        <v>943</v>
      </c>
      <c r="C67" s="39">
        <v>9.4096128308076274E-2</v>
      </c>
      <c r="D67" s="50">
        <v>9.3954668700580321E-2</v>
      </c>
    </row>
    <row r="68" spans="1:4" x14ac:dyDescent="0.25">
      <c r="A68" s="48" t="s">
        <v>802</v>
      </c>
      <c r="B68" s="49" t="s">
        <v>567</v>
      </c>
      <c r="C68" s="39">
        <v>7.6399703006648528E-2</v>
      </c>
      <c r="D68" s="50">
        <v>7.6673676016821249E-2</v>
      </c>
    </row>
    <row r="69" spans="1:4" x14ac:dyDescent="0.25">
      <c r="A69" s="48" t="s">
        <v>803</v>
      </c>
      <c r="B69" s="49" t="s">
        <v>473</v>
      </c>
      <c r="C69" s="39">
        <v>8.954483100830718E-2</v>
      </c>
      <c r="D69" s="50">
        <v>8.9592703480159241E-2</v>
      </c>
    </row>
    <row r="70" spans="1:4" x14ac:dyDescent="0.25">
      <c r="A70" s="48" t="s">
        <v>804</v>
      </c>
      <c r="B70" s="49" t="s">
        <v>984</v>
      </c>
      <c r="C70" s="39">
        <v>7.204348260797494E-2</v>
      </c>
      <c r="D70" s="50">
        <v>7.192937887566675E-2</v>
      </c>
    </row>
    <row r="71" spans="1:4" x14ac:dyDescent="0.25">
      <c r="A71" s="48" t="s">
        <v>805</v>
      </c>
      <c r="B71" s="49" t="s">
        <v>483</v>
      </c>
      <c r="C71" s="39">
        <v>7.6681711243500497E-2</v>
      </c>
      <c r="D71" s="50">
        <v>7.6590671960767798E-2</v>
      </c>
    </row>
    <row r="72" spans="1:4" x14ac:dyDescent="0.25">
      <c r="A72" s="48" t="s">
        <v>806</v>
      </c>
      <c r="B72" s="49" t="s">
        <v>493</v>
      </c>
      <c r="C72" s="39">
        <v>0.25783482656128498</v>
      </c>
      <c r="D72" s="50">
        <v>0.25763340503789639</v>
      </c>
    </row>
    <row r="73" spans="1:4" x14ac:dyDescent="0.25">
      <c r="A73" s="48" t="s">
        <v>807</v>
      </c>
      <c r="B73" s="49" t="s">
        <v>986</v>
      </c>
      <c r="C73" s="39">
        <v>6.0445851868345377E-2</v>
      </c>
      <c r="D73" s="50">
        <v>6.0247757660143141E-2</v>
      </c>
    </row>
    <row r="74" spans="1:4" x14ac:dyDescent="0.25">
      <c r="A74" s="48" t="s">
        <v>808</v>
      </c>
      <c r="B74" s="49" t="s">
        <v>989</v>
      </c>
      <c r="C74" s="39">
        <v>0.13300988456283011</v>
      </c>
      <c r="D74" s="50">
        <v>0.13263168621312563</v>
      </c>
    </row>
    <row r="75" spans="1:4" x14ac:dyDescent="0.25">
      <c r="A75" s="48" t="s">
        <v>809</v>
      </c>
      <c r="B75" s="49" t="s">
        <v>77</v>
      </c>
      <c r="C75" s="39">
        <v>8.6396722966532905E-2</v>
      </c>
      <c r="D75" s="50">
        <v>8.662013444376529E-2</v>
      </c>
    </row>
    <row r="76" spans="1:4" x14ac:dyDescent="0.25">
      <c r="A76" s="48" t="s">
        <v>810</v>
      </c>
      <c r="B76" s="49" t="s">
        <v>537</v>
      </c>
      <c r="C76" s="39">
        <v>5.4756975018791246E-2</v>
      </c>
      <c r="D76" s="50">
        <v>5.4710607440423248E-2</v>
      </c>
    </row>
    <row r="77" spans="1:4" x14ac:dyDescent="0.25">
      <c r="A77" s="48" t="s">
        <v>811</v>
      </c>
      <c r="B77" s="49" t="s">
        <v>993</v>
      </c>
      <c r="C77" s="39">
        <v>7.2411300054074174E-2</v>
      </c>
      <c r="D77" s="50">
        <v>7.2351010914392583E-2</v>
      </c>
    </row>
    <row r="78" spans="1:4" x14ac:dyDescent="0.25">
      <c r="A78" s="48" t="s">
        <v>812</v>
      </c>
      <c r="B78" s="49" t="s">
        <v>245</v>
      </c>
      <c r="C78" s="39">
        <v>0.27100202256180767</v>
      </c>
      <c r="D78" s="50">
        <v>0.2709358644706531</v>
      </c>
    </row>
    <row r="79" spans="1:4" x14ac:dyDescent="0.25">
      <c r="A79" s="48" t="s">
        <v>813</v>
      </c>
      <c r="B79" s="49" t="s">
        <v>549</v>
      </c>
      <c r="C79" s="39">
        <v>0.19209781028959214</v>
      </c>
      <c r="D79" s="50">
        <v>0.19158546399955723</v>
      </c>
    </row>
    <row r="80" spans="1:4" x14ac:dyDescent="0.25">
      <c r="A80" s="48" t="s">
        <v>814</v>
      </c>
      <c r="B80" s="49" t="s">
        <v>47</v>
      </c>
      <c r="C80" s="39">
        <v>5.6699282653520568E-2</v>
      </c>
      <c r="D80" s="50">
        <v>5.6569564139068711E-2</v>
      </c>
    </row>
    <row r="81" spans="1:4" x14ac:dyDescent="0.25">
      <c r="A81" s="48" t="s">
        <v>815</v>
      </c>
      <c r="B81" s="49" t="s">
        <v>117</v>
      </c>
      <c r="C81" s="39">
        <v>0.27100202256180767</v>
      </c>
      <c r="D81" s="50">
        <v>0.2709358644706531</v>
      </c>
    </row>
    <row r="82" spans="1:4" x14ac:dyDescent="0.25">
      <c r="A82" s="48" t="s">
        <v>816</v>
      </c>
      <c r="B82" s="49" t="s">
        <v>121</v>
      </c>
      <c r="C82" s="39">
        <v>0.27100202256180767</v>
      </c>
      <c r="D82" s="50">
        <v>0.2709358644706531</v>
      </c>
    </row>
    <row r="83" spans="1:4" x14ac:dyDescent="0.25">
      <c r="A83" s="48" t="s">
        <v>817</v>
      </c>
      <c r="B83" s="49" t="s">
        <v>185</v>
      </c>
      <c r="C83" s="39">
        <v>5.7527773449329536E-2</v>
      </c>
      <c r="D83" s="50">
        <v>5.7397726722353319E-2</v>
      </c>
    </row>
    <row r="84" spans="1:4" x14ac:dyDescent="0.25">
      <c r="A84" s="48" t="s">
        <v>818</v>
      </c>
      <c r="B84" s="49" t="s">
        <v>187</v>
      </c>
      <c r="C84" s="39">
        <v>0.17664822102019867</v>
      </c>
      <c r="D84" s="50">
        <v>0.17618804803511037</v>
      </c>
    </row>
    <row r="85" spans="1:4" x14ac:dyDescent="0.25">
      <c r="A85" s="48" t="s">
        <v>819</v>
      </c>
      <c r="B85" s="49" t="s">
        <v>179</v>
      </c>
      <c r="C85" s="39">
        <v>9.2449458893599179E-2</v>
      </c>
      <c r="D85" s="50">
        <v>9.2972973445948751E-2</v>
      </c>
    </row>
    <row r="86" spans="1:4" x14ac:dyDescent="0.25">
      <c r="A86" s="48" t="s">
        <v>820</v>
      </c>
      <c r="B86" s="49" t="s">
        <v>585</v>
      </c>
      <c r="C86" s="39">
        <v>0.17968390736387105</v>
      </c>
      <c r="D86" s="50">
        <v>0.17898366493357179</v>
      </c>
    </row>
    <row r="87" spans="1:4" x14ac:dyDescent="0.25">
      <c r="A87" s="48" t="s">
        <v>821</v>
      </c>
      <c r="B87" s="49" t="s">
        <v>433</v>
      </c>
      <c r="C87" s="39">
        <v>0.2099002228388222</v>
      </c>
      <c r="D87" s="50">
        <v>0.20933814912669552</v>
      </c>
    </row>
    <row r="88" spans="1:4" x14ac:dyDescent="0.25">
      <c r="A88" s="48" t="s">
        <v>822</v>
      </c>
      <c r="B88" s="49" t="s">
        <v>43</v>
      </c>
      <c r="C88" s="39">
        <v>0.17129347912752396</v>
      </c>
      <c r="D88" s="50">
        <v>0.17128999461288091</v>
      </c>
    </row>
    <row r="89" spans="1:4" x14ac:dyDescent="0.25">
      <c r="A89" s="48" t="s">
        <v>823</v>
      </c>
      <c r="B89" s="49" t="s">
        <v>603</v>
      </c>
      <c r="C89" s="39">
        <v>8.2132183098718878E-2</v>
      </c>
      <c r="D89" s="50">
        <v>8.2090613667390164E-2</v>
      </c>
    </row>
    <row r="90" spans="1:4" x14ac:dyDescent="0.25">
      <c r="A90" s="48" t="s">
        <v>824</v>
      </c>
      <c r="B90" s="49" t="s">
        <v>609</v>
      </c>
      <c r="C90" s="39">
        <v>0.3089947500675258</v>
      </c>
      <c r="D90" s="50">
        <v>0.30943701988500716</v>
      </c>
    </row>
    <row r="91" spans="1:4" x14ac:dyDescent="0.25">
      <c r="A91" s="48" t="s">
        <v>825</v>
      </c>
      <c r="B91" s="49" t="s">
        <v>291</v>
      </c>
      <c r="C91" s="39">
        <v>7.4091481737873249E-2</v>
      </c>
      <c r="D91" s="50">
        <v>7.3960670761399616E-2</v>
      </c>
    </row>
    <row r="92" spans="1:4" x14ac:dyDescent="0.25">
      <c r="A92" s="48" t="s">
        <v>826</v>
      </c>
      <c r="B92" s="49" t="s">
        <v>998</v>
      </c>
      <c r="C92" s="39">
        <v>6.4749662888076459E-2</v>
      </c>
      <c r="D92" s="50">
        <v>6.4576218370492697E-2</v>
      </c>
    </row>
    <row r="93" spans="1:4" x14ac:dyDescent="0.25">
      <c r="A93" s="48" t="s">
        <v>827</v>
      </c>
      <c r="B93" s="49" t="s">
        <v>605</v>
      </c>
      <c r="C93" s="39">
        <v>0.2395256203512218</v>
      </c>
      <c r="D93" s="50">
        <v>0.23901940061689955</v>
      </c>
    </row>
    <row r="94" spans="1:4" x14ac:dyDescent="0.25">
      <c r="A94" s="48" t="s">
        <v>828</v>
      </c>
      <c r="B94" s="49" t="s">
        <v>629</v>
      </c>
      <c r="C94" s="39">
        <v>1.8579869006951719E-2</v>
      </c>
      <c r="D94" s="50">
        <v>1.851110174648939E-2</v>
      </c>
    </row>
    <row r="95" spans="1:4" x14ac:dyDescent="0.25">
      <c r="A95" s="48" t="s">
        <v>829</v>
      </c>
      <c r="B95" s="49" t="s">
        <v>645</v>
      </c>
      <c r="C95" s="39">
        <v>6.4258788005497086E-2</v>
      </c>
      <c r="D95" s="50">
        <v>6.4505522348727862E-2</v>
      </c>
    </row>
    <row r="96" spans="1:4" x14ac:dyDescent="0.25">
      <c r="A96" s="48" t="s">
        <v>830</v>
      </c>
      <c r="B96" s="49" t="s">
        <v>637</v>
      </c>
      <c r="C96" s="39">
        <v>0.11242483748715387</v>
      </c>
      <c r="D96" s="50">
        <v>0.11332203577494915</v>
      </c>
    </row>
    <row r="97" spans="1:4" x14ac:dyDescent="0.25">
      <c r="A97" s="48" t="s">
        <v>831</v>
      </c>
      <c r="B97" s="49" t="s">
        <v>949</v>
      </c>
      <c r="C97" s="39">
        <v>9.8323829030124099E-2</v>
      </c>
      <c r="D97" s="50">
        <v>9.8635400930133565E-2</v>
      </c>
    </row>
    <row r="98" spans="1:4" x14ac:dyDescent="0.25">
      <c r="A98" s="48" t="s">
        <v>832</v>
      </c>
      <c r="B98" s="49" t="s">
        <v>635</v>
      </c>
      <c r="C98" s="39">
        <v>5.8601358692182248E-2</v>
      </c>
      <c r="D98" s="50">
        <v>5.8576577229058478E-2</v>
      </c>
    </row>
    <row r="99" spans="1:4" x14ac:dyDescent="0.25">
      <c r="A99" s="48" t="s">
        <v>833</v>
      </c>
      <c r="B99" s="49" t="s">
        <v>965</v>
      </c>
      <c r="C99" s="39">
        <v>5.652041546042029E-2</v>
      </c>
      <c r="D99" s="50">
        <v>5.6692816370609307E-2</v>
      </c>
    </row>
    <row r="100" spans="1:4" x14ac:dyDescent="0.25">
      <c r="A100" s="48" t="s">
        <v>834</v>
      </c>
      <c r="B100" s="49" t="s">
        <v>653</v>
      </c>
      <c r="C100" s="39">
        <v>0.1326424404788466</v>
      </c>
      <c r="D100" s="50">
        <v>0.13264368939968618</v>
      </c>
    </row>
    <row r="101" spans="1:4" x14ac:dyDescent="0.25">
      <c r="A101" s="48" t="s">
        <v>835</v>
      </c>
      <c r="B101" s="49" t="s">
        <v>1001</v>
      </c>
      <c r="C101" s="39">
        <v>6.2351401202639836E-2</v>
      </c>
      <c r="D101" s="50">
        <v>6.2244496496741283E-2</v>
      </c>
    </row>
    <row r="102" spans="1:4" x14ac:dyDescent="0.25">
      <c r="A102" s="48" t="s">
        <v>836</v>
      </c>
      <c r="B102" s="49" t="s">
        <v>1000</v>
      </c>
      <c r="C102" s="39">
        <v>5.7820546393989841E-2</v>
      </c>
      <c r="D102" s="50">
        <v>5.8052121719251469E-2</v>
      </c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3" t="str">
        <f>"GROUPEMENT DES BAX EN VIGUEUR LE "&amp;'OPTIONS - INTERVALLES DE MARGE'!A1</f>
        <v>GROUPEMENT DES BAX EN VIGUEUR LE 30 AOUT 2022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25" t="s">
        <v>35</v>
      </c>
      <c r="C3" s="127" t="s">
        <v>5</v>
      </c>
      <c r="D3" s="12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0">
        <v>1</v>
      </c>
      <c r="C5" s="6" t="s">
        <v>837</v>
      </c>
      <c r="D5" s="6">
        <v>202209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1"/>
      <c r="C6" s="7" t="s">
        <v>838</v>
      </c>
      <c r="D6" s="7">
        <v>202212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839</v>
      </c>
      <c r="D7" s="8">
        <v>202303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1"/>
      <c r="C8" s="7" t="s">
        <v>840</v>
      </c>
      <c r="D8" s="7">
        <v>202306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841</v>
      </c>
      <c r="D9" s="8">
        <v>202309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4"/>
      <c r="C10" s="6" t="s">
        <v>842</v>
      </c>
      <c r="D10" s="6">
        <v>202312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4"/>
      <c r="C11" s="6" t="s">
        <v>843</v>
      </c>
      <c r="D11" s="6">
        <v>202403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1"/>
      <c r="C12" s="7" t="s">
        <v>844</v>
      </c>
      <c r="D12" s="7">
        <v>202406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845</v>
      </c>
      <c r="D13" s="9">
        <v>202409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4"/>
      <c r="C14" s="6" t="s">
        <v>846</v>
      </c>
      <c r="D14" s="6">
        <v>202412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4"/>
      <c r="C15" s="6" t="s">
        <v>847</v>
      </c>
      <c r="D15" s="6">
        <v>202503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1"/>
      <c r="C16" s="7" t="s">
        <v>848</v>
      </c>
      <c r="D16" s="7">
        <v>202506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3" t="str">
        <f>"IMPUTATIONS POUR POSITION MIXTE INTRA-MARCHANDISE - 'BUTTERFLY' TRIMESTRIEL EN VIGUEUR LE "&amp;'OPTIONS - INTERVALLES DE MARGE'!A1</f>
        <v>IMPUTATIONS POUR POSITION MIXTE INTRA-MARCHANDISE - 'BUTTERFLY' TRIMESTRIEL EN VIGUEUR LE 30 AOUT 2022</v>
      </c>
      <c r="B18" s="124"/>
      <c r="C18" s="124"/>
      <c r="D18" s="124"/>
      <c r="E18" s="12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5" t="s">
        <v>7</v>
      </c>
      <c r="C19" s="127" t="s">
        <v>8</v>
      </c>
      <c r="D19" s="12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6"/>
      <c r="C20" s="137"/>
      <c r="D20" s="13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849</v>
      </c>
      <c r="C21" s="12">
        <v>116</v>
      </c>
      <c r="D21" s="12">
        <v>114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850</v>
      </c>
      <c r="C22" s="13">
        <v>28</v>
      </c>
      <c r="D22" s="13">
        <v>26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851</v>
      </c>
      <c r="C23" s="13">
        <v>280</v>
      </c>
      <c r="D23" s="13">
        <v>279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852</v>
      </c>
      <c r="C24" s="13">
        <v>341</v>
      </c>
      <c r="D24" s="13">
        <v>340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853</v>
      </c>
      <c r="C25" s="13">
        <v>389</v>
      </c>
      <c r="D25" s="13">
        <v>388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854</v>
      </c>
      <c r="C26" s="13">
        <v>382</v>
      </c>
      <c r="D26" s="13">
        <v>381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855</v>
      </c>
      <c r="C27" s="13">
        <v>285</v>
      </c>
      <c r="D27" s="13">
        <v>284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856</v>
      </c>
      <c r="C28" s="13">
        <v>277</v>
      </c>
      <c r="D28" s="13">
        <v>276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857</v>
      </c>
      <c r="C29" s="13">
        <v>358</v>
      </c>
      <c r="D29" s="13">
        <v>357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858</v>
      </c>
      <c r="C30" s="14">
        <v>355</v>
      </c>
      <c r="D30" s="14">
        <v>354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3" t="str">
        <f>"IMPUTATIONS POUR POSITION MIXTE INTRA-MARCHANDISE - 'BUTTERFLY' SEMESTRIEL EN VIGUEUR LE "&amp;'OPTIONS - INTERVALLES DE MARGE'!A1</f>
        <v>IMPUTATIONS POUR POSITION MIXTE INTRA-MARCHANDISE - 'BUTTERFLY' SEMESTRIEL EN VIGUEUR LE 30 AOUT 2022</v>
      </c>
      <c r="B32" s="124"/>
      <c r="C32" s="124"/>
      <c r="D32" s="124"/>
      <c r="E32" s="12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9" t="s">
        <v>7</v>
      </c>
      <c r="C33" s="131" t="s">
        <v>8</v>
      </c>
      <c r="D33" s="131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0"/>
      <c r="C34" s="132"/>
      <c r="D34" s="13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859</v>
      </c>
      <c r="C35" s="19">
        <v>425</v>
      </c>
      <c r="D35" s="19">
        <v>422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860</v>
      </c>
      <c r="C36" s="19">
        <v>248</v>
      </c>
      <c r="D36" s="19">
        <v>247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861</v>
      </c>
      <c r="C37" s="19">
        <v>329</v>
      </c>
      <c r="D37" s="19">
        <v>329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862</v>
      </c>
      <c r="C38" s="19">
        <v>289</v>
      </c>
      <c r="D38" s="19">
        <v>288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863</v>
      </c>
      <c r="C39" s="19">
        <v>210</v>
      </c>
      <c r="D39" s="19">
        <v>210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864</v>
      </c>
      <c r="C40" s="19">
        <v>221</v>
      </c>
      <c r="D40" s="19">
        <v>221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865</v>
      </c>
      <c r="C41" s="19">
        <v>242</v>
      </c>
      <c r="D41" s="19">
        <v>242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866</v>
      </c>
      <c r="C42" s="20">
        <v>258</v>
      </c>
      <c r="D42" s="20">
        <v>257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3" t="str">
        <f>"IMPUTATIONS POUR POSITION MIXTE INTRA-MARCHANDISE - 'BUTTERFLY' NEUF-MOIS EN VIGUEUR LE "&amp;'OPTIONS - INTERVALLES DE MARGE'!A1</f>
        <v>IMPUTATIONS POUR POSITION MIXTE INTRA-MARCHANDISE - 'BUTTERFLY' NEUF-MOIS EN VIGUEUR LE 30 AOUT 2022</v>
      </c>
      <c r="B44" s="124"/>
      <c r="C44" s="124"/>
      <c r="D44" s="124"/>
      <c r="E44" s="12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9" t="s">
        <v>7</v>
      </c>
      <c r="C45" s="131" t="s">
        <v>8</v>
      </c>
      <c r="D45" s="131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0"/>
      <c r="C46" s="132"/>
      <c r="D46" s="13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867</v>
      </c>
      <c r="C47" s="19">
        <v>676</v>
      </c>
      <c r="D47" s="19">
        <v>674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868</v>
      </c>
      <c r="C48" s="19">
        <v>380</v>
      </c>
      <c r="D48" s="19">
        <v>379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869</v>
      </c>
      <c r="C49" s="19">
        <v>365</v>
      </c>
      <c r="D49" s="19">
        <v>364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870</v>
      </c>
      <c r="C50" s="19">
        <v>247</v>
      </c>
      <c r="D50" s="19">
        <v>245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871</v>
      </c>
      <c r="C51" s="19">
        <v>185</v>
      </c>
      <c r="D51" s="19">
        <v>185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872</v>
      </c>
      <c r="C52" s="20">
        <v>206</v>
      </c>
      <c r="D52" s="20">
        <v>206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3" t="str">
        <f>"IMPUTATIONS POUR POSITION MIXTE INTRA-MARCHANDISE - 'BUTTERFLY' ANNUEL EN VIGUEUR LE "&amp;'OPTIONS - INTERVALLES DE MARGE'!A1</f>
        <v>IMPUTATIONS POUR POSITION MIXTE INTRA-MARCHANDISE - 'BUTTERFLY' ANNUEL EN VIGUEUR LE 30 AOUT 2022</v>
      </c>
      <c r="B54" s="124"/>
      <c r="C54" s="124"/>
      <c r="D54" s="124"/>
      <c r="E54" s="12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9" t="s">
        <v>7</v>
      </c>
      <c r="C55" s="131" t="s">
        <v>8</v>
      </c>
      <c r="D55" s="131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0"/>
      <c r="C56" s="132"/>
      <c r="D56" s="13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873</v>
      </c>
      <c r="C57" s="19">
        <v>691</v>
      </c>
      <c r="D57" s="19">
        <v>689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874</v>
      </c>
      <c r="C58" s="19">
        <v>397</v>
      </c>
      <c r="D58" s="19">
        <v>395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875</v>
      </c>
      <c r="C59" s="19">
        <v>421</v>
      </c>
      <c r="D59" s="19">
        <v>420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876</v>
      </c>
      <c r="C60" s="20">
        <v>285</v>
      </c>
      <c r="D60" s="20">
        <v>283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3" t="str">
        <f>"IMPUTATIONS POUR POSITION MIXTE INTRA-MARCHANDISE - INTERMENSUELLE EN VIGUEUR LE "&amp;'OPTIONS - INTERVALLES DE MARGE'!A1</f>
        <v>IMPUTATIONS POUR POSITION MIXTE INTRA-MARCHANDISE - INTERMENSUELLE EN VIGUEUR LE 30 AOUT 2022</v>
      </c>
      <c r="B62" s="124"/>
      <c r="C62" s="124"/>
      <c r="D62" s="124"/>
      <c r="E62" s="12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9" t="s">
        <v>0</v>
      </c>
      <c r="B63" s="138">
        <v>1</v>
      </c>
      <c r="C63" s="138">
        <v>2</v>
      </c>
      <c r="D63" s="138">
        <v>3</v>
      </c>
      <c r="E63" s="13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0"/>
      <c r="B64" s="139"/>
      <c r="C64" s="139">
        <v>2</v>
      </c>
      <c r="D64" s="139">
        <v>3</v>
      </c>
      <c r="E64" s="14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468</v>
      </c>
      <c r="C65" s="24">
        <v>597</v>
      </c>
      <c r="D65" s="25">
        <v>645</v>
      </c>
      <c r="E65" s="26">
        <v>688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231</v>
      </c>
      <c r="D66" s="29">
        <v>448</v>
      </c>
      <c r="E66" s="30">
        <v>491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271</v>
      </c>
      <c r="E67" s="30">
        <v>350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206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3" t="str">
        <f>"GROUPEMENT DES CORRA EN VIGUEUR LE "&amp;'OPTIONS - INTERVALLES DE MARGE'!A1</f>
        <v>GROUPEMENT DES CORRA EN VIGUEUR LE 30 AOUT 2022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25" t="s">
        <v>35</v>
      </c>
      <c r="C3" s="127" t="s">
        <v>5</v>
      </c>
      <c r="D3" s="12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0">
        <v>1</v>
      </c>
      <c r="C5" s="6" t="s">
        <v>877</v>
      </c>
      <c r="D5" s="6">
        <v>202209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1"/>
      <c r="C6" s="7" t="s">
        <v>878</v>
      </c>
      <c r="D6" s="7">
        <v>202212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879</v>
      </c>
      <c r="D7" s="8">
        <v>202303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1"/>
      <c r="C8" s="7" t="s">
        <v>880</v>
      </c>
      <c r="D8" s="7">
        <v>202306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881</v>
      </c>
      <c r="D9" s="8">
        <v>202309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4"/>
      <c r="C10" s="6" t="s">
        <v>882</v>
      </c>
      <c r="D10" s="6">
        <v>202312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4"/>
      <c r="C11" s="6" t="s">
        <v>883</v>
      </c>
      <c r="D11" s="6">
        <v>202403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1"/>
      <c r="C12" s="7" t="s">
        <v>884</v>
      </c>
      <c r="D12" s="7">
        <v>202406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885</v>
      </c>
      <c r="D13" s="9">
        <v>202409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4"/>
      <c r="C14" s="6" t="s">
        <v>886</v>
      </c>
      <c r="D14" s="6">
        <v>202412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4"/>
      <c r="C15" s="6" t="s">
        <v>887</v>
      </c>
      <c r="D15" s="6">
        <v>202503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1"/>
      <c r="C16" s="7" t="s">
        <v>888</v>
      </c>
      <c r="D16" s="7">
        <v>202506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3" t="str">
        <f>"IMPUTATIONS POUR POSITION MIXTE INTRA-MARCHANDISE - 'BUTTERFLY' TRIMESTRIEL EN VIGUEUR LE "&amp;'OPTIONS - INTERVALLES DE MARGE'!A1</f>
        <v>IMPUTATIONS POUR POSITION MIXTE INTRA-MARCHANDISE - 'BUTTERFLY' TRIMESTRIEL EN VIGUEUR LE 30 AOUT 2022</v>
      </c>
      <c r="B18" s="124"/>
      <c r="C18" s="124"/>
      <c r="D18" s="124"/>
      <c r="E18" s="12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5" t="s">
        <v>7</v>
      </c>
      <c r="C19" s="127" t="s">
        <v>8</v>
      </c>
      <c r="D19" s="12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6"/>
      <c r="C20" s="137"/>
      <c r="D20" s="13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889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890</v>
      </c>
      <c r="C22" s="13">
        <v>40</v>
      </c>
      <c r="D22" s="13">
        <v>40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891</v>
      </c>
      <c r="C23" s="13">
        <v>394</v>
      </c>
      <c r="D23" s="13">
        <v>390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892</v>
      </c>
      <c r="C24" s="13">
        <v>244</v>
      </c>
      <c r="D24" s="13">
        <v>241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893</v>
      </c>
      <c r="C25" s="13">
        <v>385</v>
      </c>
      <c r="D25" s="13">
        <v>384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894</v>
      </c>
      <c r="C26" s="13">
        <v>388</v>
      </c>
      <c r="D26" s="13">
        <v>387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895</v>
      </c>
      <c r="C27" s="13">
        <v>365</v>
      </c>
      <c r="D27" s="13">
        <v>361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896</v>
      </c>
      <c r="C28" s="13">
        <v>358</v>
      </c>
      <c r="D28" s="13">
        <v>354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897</v>
      </c>
      <c r="C29" s="13">
        <v>379</v>
      </c>
      <c r="D29" s="13">
        <v>378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898</v>
      </c>
      <c r="C30" s="14">
        <v>379</v>
      </c>
      <c r="D30" s="14">
        <v>377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3" t="str">
        <f>"IMPUTATIONS POUR POSITION MIXTE INTRA-MARCHANDISE - 'BUTTERFLY' SEMESTRIEL EN VIGUEUR LE "&amp;'OPTIONS - INTERVALLES DE MARGE'!A1</f>
        <v>IMPUTATIONS POUR POSITION MIXTE INTRA-MARCHANDISE - 'BUTTERFLY' SEMESTRIEL EN VIGUEUR LE 30 AOUT 2022</v>
      </c>
      <c r="B32" s="124"/>
      <c r="C32" s="124"/>
      <c r="D32" s="124"/>
      <c r="E32" s="12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9" t="s">
        <v>7</v>
      </c>
      <c r="C33" s="131" t="s">
        <v>8</v>
      </c>
      <c r="D33" s="131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0"/>
      <c r="C34" s="132"/>
      <c r="D34" s="13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899</v>
      </c>
      <c r="C35" s="19">
        <v>417</v>
      </c>
      <c r="D35" s="19">
        <v>419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900</v>
      </c>
      <c r="C36" s="19">
        <v>358</v>
      </c>
      <c r="D36" s="19">
        <v>358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901</v>
      </c>
      <c r="C37" s="19">
        <v>477</v>
      </c>
      <c r="D37" s="19">
        <v>475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902</v>
      </c>
      <c r="C38" s="19">
        <v>271</v>
      </c>
      <c r="D38" s="19">
        <v>271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903</v>
      </c>
      <c r="C39" s="19">
        <v>288</v>
      </c>
      <c r="D39" s="19">
        <v>289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904</v>
      </c>
      <c r="C40" s="19">
        <v>297</v>
      </c>
      <c r="D40" s="19">
        <v>297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905</v>
      </c>
      <c r="C41" s="19">
        <v>289</v>
      </c>
      <c r="D41" s="19">
        <v>288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906</v>
      </c>
      <c r="C42" s="20">
        <v>312</v>
      </c>
      <c r="D42" s="20">
        <v>311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3" t="str">
        <f>"IMPUTATIONS POUR POSITION MIXTE INTRA-MARCHANDISE - 'BUTTERFLY' NEUF-MOIS EN VIGUEUR LE "&amp;'OPTIONS - INTERVALLES DE MARGE'!A1</f>
        <v>IMPUTATIONS POUR POSITION MIXTE INTRA-MARCHANDISE - 'BUTTERFLY' NEUF-MOIS EN VIGUEUR LE 30 AOUT 2022</v>
      </c>
      <c r="B44" s="124"/>
      <c r="C44" s="124"/>
      <c r="D44" s="124"/>
      <c r="E44" s="12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9" t="s">
        <v>7</v>
      </c>
      <c r="C45" s="131" t="s">
        <v>8</v>
      </c>
      <c r="D45" s="131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0"/>
      <c r="C46" s="132"/>
      <c r="D46" s="13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907</v>
      </c>
      <c r="C47" s="19">
        <v>635</v>
      </c>
      <c r="D47" s="19">
        <v>633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908</v>
      </c>
      <c r="C48" s="19">
        <v>286</v>
      </c>
      <c r="D48" s="19">
        <v>284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909</v>
      </c>
      <c r="C49" s="19">
        <v>583</v>
      </c>
      <c r="D49" s="19">
        <v>586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910</v>
      </c>
      <c r="C50" s="19">
        <v>324</v>
      </c>
      <c r="D50" s="19">
        <v>325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911</v>
      </c>
      <c r="C51" s="19">
        <v>320</v>
      </c>
      <c r="D51" s="19">
        <v>320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912</v>
      </c>
      <c r="C52" s="20">
        <v>282</v>
      </c>
      <c r="D52" s="20">
        <v>281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3" t="str">
        <f>"IMPUTATIONS POUR POSITION MIXTE INTRA-MARCHANDISE - 'BUTTERFLY' ANNUEL EN VIGUEUR LE "&amp;'OPTIONS - INTERVALLES DE MARGE'!A1</f>
        <v>IMPUTATIONS POUR POSITION MIXTE INTRA-MARCHANDISE - 'BUTTERFLY' ANNUEL EN VIGUEUR LE 30 AOUT 2022</v>
      </c>
      <c r="B54" s="124"/>
      <c r="C54" s="124"/>
      <c r="D54" s="124"/>
      <c r="E54" s="12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9" t="s">
        <v>7</v>
      </c>
      <c r="C55" s="131" t="s">
        <v>8</v>
      </c>
      <c r="D55" s="131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0"/>
      <c r="C56" s="132"/>
      <c r="D56" s="13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913</v>
      </c>
      <c r="C57" s="19">
        <v>547</v>
      </c>
      <c r="D57" s="19">
        <v>543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914</v>
      </c>
      <c r="C58" s="19">
        <v>395</v>
      </c>
      <c r="D58" s="19">
        <v>396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915</v>
      </c>
      <c r="C59" s="19">
        <v>654</v>
      </c>
      <c r="D59" s="19">
        <v>657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916</v>
      </c>
      <c r="C60" s="20">
        <v>365</v>
      </c>
      <c r="D60" s="20">
        <v>365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3" t="str">
        <f>"IMPUTATIONS POUR POSITION MIXTE INTRA-MARCHANDISE - INTERMENSUELLE EN VIGUEUR LE "&amp;'OPTIONS - INTERVALLES DE MARGE'!A1</f>
        <v>IMPUTATIONS POUR POSITION MIXTE INTRA-MARCHANDISE - INTERMENSUELLE EN VIGUEUR LE 30 AOUT 2022</v>
      </c>
      <c r="B62" s="124"/>
      <c r="C62" s="124"/>
      <c r="D62" s="124"/>
      <c r="E62" s="12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9" t="s">
        <v>0</v>
      </c>
      <c r="B63" s="138">
        <v>1</v>
      </c>
      <c r="C63" s="138">
        <v>2</v>
      </c>
      <c r="D63" s="138">
        <v>3</v>
      </c>
      <c r="E63" s="13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0"/>
      <c r="B64" s="139"/>
      <c r="C64" s="139">
        <v>2</v>
      </c>
      <c r="D64" s="139">
        <v>3</v>
      </c>
      <c r="E64" s="14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411</v>
      </c>
      <c r="C65" s="24">
        <v>522</v>
      </c>
      <c r="D65" s="25">
        <v>535</v>
      </c>
      <c r="E65" s="26">
        <v>543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487</v>
      </c>
      <c r="D66" s="29">
        <v>607</v>
      </c>
      <c r="E66" s="30">
        <v>666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252</v>
      </c>
      <c r="E67" s="30">
        <v>401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216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3" t="str">
        <f>"GROUPEMENT DES SDV EN VIGUEUR LE "&amp;'OPTIONS - INTERVALLES DE MARGE'!A1</f>
        <v>GROUPEMENT DES SDV EN VIGUEUR LE 30 AOUT 2022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25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917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918</v>
      </c>
      <c r="D6" s="94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3">
        <v>3</v>
      </c>
      <c r="C7" s="8" t="s">
        <v>919</v>
      </c>
      <c r="D7" s="8">
        <v>202412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4"/>
      <c r="C8" s="6" t="s">
        <v>920</v>
      </c>
      <c r="D8" s="6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21"/>
      <c r="C9" s="7" t="s">
        <v>921</v>
      </c>
      <c r="D9" s="7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23" t="str">
        <f>"IMPUTATIONS POUR POSITION MIXTE INTRA-MARCHANDISE - INTERMENSUELLE EN VIGUEUR LE "&amp;'OPTIONS - INTERVALLES DE MARGE'!A1</f>
        <v>IMPUTATIONS POUR POSITION MIXTE INTRA-MARCHANDISE - INTERMENSUELLE EN VIGUEUR LE 30 AOUT 2022</v>
      </c>
      <c r="B11" s="124"/>
      <c r="C11" s="124"/>
      <c r="D11" s="124"/>
      <c r="E11" s="124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9" t="s">
        <v>0</v>
      </c>
      <c r="B12" s="138">
        <v>1</v>
      </c>
      <c r="C12" s="138">
        <v>2</v>
      </c>
      <c r="D12" s="131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0"/>
      <c r="B13" s="139"/>
      <c r="C13" s="139">
        <v>2</v>
      </c>
      <c r="D13" s="140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216</v>
      </c>
      <c r="D14" s="26">
        <v>175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127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140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3" t="str">
        <f>"GROUPEMENT DES SXF EN VIGUEUR LE "&amp;'OPTIONS - INTERVALLES DE MARGE'!A1</f>
        <v>GROUPEMENT DES SXF EN VIGUEUR LE 30 AOUT 2022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25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33">
        <v>1</v>
      </c>
      <c r="C5" s="8" t="s">
        <v>922</v>
      </c>
      <c r="D5" s="8">
        <v>202209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4"/>
      <c r="C6" s="6" t="s">
        <v>923</v>
      </c>
      <c r="D6" s="7">
        <v>202212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4"/>
      <c r="C7" s="6" t="s">
        <v>924</v>
      </c>
      <c r="D7" s="8">
        <v>202303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21"/>
      <c r="C8" s="7" t="s">
        <v>925</v>
      </c>
      <c r="D8" s="7">
        <v>202306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33">
        <v>2</v>
      </c>
      <c r="C9" s="8" t="s">
        <v>926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21"/>
      <c r="C10" s="7" t="s">
        <v>927</v>
      </c>
      <c r="D10" s="7">
        <v>202412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33">
        <v>3</v>
      </c>
      <c r="C11" s="8" t="s">
        <v>928</v>
      </c>
      <c r="D11" s="8">
        <v>202512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21"/>
      <c r="C12" s="7" t="s">
        <v>929</v>
      </c>
      <c r="D12" s="7">
        <v>202612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3" t="str">
        <f>"IMPUTATIONS POUR POSITION MIXTE INTRA-MARCHANDISE - INTERMENSUELLE EN VIGUEUR LE "&amp;'OPTIONS - INTERVALLES DE MARGE'!A1</f>
        <v>IMPUTATIONS POUR POSITION MIXTE INTRA-MARCHANDISE - INTERMENSUELLE EN VIGUEUR LE 30 AOUT 2022</v>
      </c>
      <c r="B14" s="124"/>
      <c r="C14" s="124"/>
      <c r="D14" s="124"/>
      <c r="E14" s="124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9" t="s">
        <v>0</v>
      </c>
      <c r="B15" s="141">
        <v>1</v>
      </c>
      <c r="C15" s="141">
        <v>2</v>
      </c>
      <c r="D15" s="12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0"/>
      <c r="B16" s="142"/>
      <c r="C16" s="142">
        <v>2</v>
      </c>
      <c r="D16" s="143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2134</v>
      </c>
      <c r="D17" s="26">
        <v>4637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1266</v>
      </c>
      <c r="D18" s="30">
        <v>4078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1482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69"/>
      <c r="B1" s="170"/>
      <c r="C1" s="170"/>
      <c r="D1" s="171"/>
    </row>
    <row r="2" spans="1:4" ht="50.1" customHeight="1" thickBot="1" x14ac:dyDescent="0.3">
      <c r="A2" s="154" t="str">
        <f>"IMPUTATIONS POUR POSITION MIXTE INTRA-MARCHANDISES INTERMENSUELLE EN VIGUEUR LE "&amp;'OPTIONS - INTERVALLES DE MARGE'!A1</f>
        <v>IMPUTATIONS POUR POSITION MIXTE INTRA-MARCHANDISES INTERMENSUELLE EN VIGUEUR LE 30 AOUT 2022</v>
      </c>
      <c r="B2" s="155"/>
      <c r="C2" s="155"/>
      <c r="D2" s="156"/>
    </row>
    <row r="3" spans="1:4" x14ac:dyDescent="0.25">
      <c r="A3" s="150" t="s">
        <v>20</v>
      </c>
      <c r="B3" s="152" t="s">
        <v>21</v>
      </c>
      <c r="C3" s="152" t="s">
        <v>22</v>
      </c>
      <c r="D3" s="152" t="s">
        <v>23</v>
      </c>
    </row>
    <row r="4" spans="1:4" ht="24" customHeight="1" thickBot="1" x14ac:dyDescent="0.3">
      <c r="A4" s="151"/>
      <c r="B4" s="153"/>
      <c r="C4" s="153"/>
      <c r="D4" s="153"/>
    </row>
    <row r="5" spans="1:4" x14ac:dyDescent="0.25">
      <c r="A5" s="65" t="s">
        <v>688</v>
      </c>
      <c r="B5" s="66" t="s">
        <v>1004</v>
      </c>
      <c r="C5" s="67">
        <v>450</v>
      </c>
      <c r="D5" s="68">
        <v>450</v>
      </c>
    </row>
    <row r="6" spans="1:4" x14ac:dyDescent="0.25">
      <c r="A6" s="65" t="s">
        <v>690</v>
      </c>
      <c r="B6" s="66" t="s">
        <v>1005</v>
      </c>
      <c r="C6" s="67">
        <v>450</v>
      </c>
      <c r="D6" s="68">
        <v>450</v>
      </c>
    </row>
    <row r="7" spans="1:4" x14ac:dyDescent="0.25">
      <c r="A7" s="65" t="s">
        <v>692</v>
      </c>
      <c r="B7" s="66" t="s">
        <v>1006</v>
      </c>
      <c r="C7" s="67">
        <v>225</v>
      </c>
      <c r="D7" s="68">
        <v>225</v>
      </c>
    </row>
    <row r="8" spans="1:4" x14ac:dyDescent="0.25">
      <c r="A8" s="65" t="s">
        <v>699</v>
      </c>
      <c r="B8" s="66" t="s">
        <v>1007</v>
      </c>
      <c r="C8" s="67">
        <v>450</v>
      </c>
      <c r="D8" s="68">
        <v>450</v>
      </c>
    </row>
    <row r="9" spans="1:4" x14ac:dyDescent="0.25">
      <c r="A9" s="65" t="s">
        <v>701</v>
      </c>
      <c r="B9" s="66" t="s">
        <v>1008</v>
      </c>
      <c r="C9" s="67">
        <v>200</v>
      </c>
      <c r="D9" s="68">
        <v>200</v>
      </c>
    </row>
    <row r="10" spans="1:4" x14ac:dyDescent="0.25">
      <c r="A10" s="63" t="s">
        <v>703</v>
      </c>
      <c r="B10" s="49" t="s">
        <v>1009</v>
      </c>
      <c r="C10" s="67">
        <v>200</v>
      </c>
      <c r="D10" s="68">
        <v>200</v>
      </c>
    </row>
    <row r="11" spans="1:4" x14ac:dyDescent="0.25">
      <c r="A11" s="65" t="s">
        <v>709</v>
      </c>
      <c r="B11" s="66" t="s">
        <v>1010</v>
      </c>
      <c r="C11" s="67">
        <v>125</v>
      </c>
      <c r="D11" s="68">
        <v>125</v>
      </c>
    </row>
    <row r="12" spans="1:4" x14ac:dyDescent="0.25">
      <c r="A12" s="65" t="s">
        <v>711</v>
      </c>
      <c r="B12" s="66" t="s">
        <v>1011</v>
      </c>
      <c r="C12" s="67">
        <v>100</v>
      </c>
      <c r="D12" s="68">
        <v>100</v>
      </c>
    </row>
    <row r="13" spans="1:4" x14ac:dyDescent="0.25">
      <c r="A13" s="65" t="s">
        <v>713</v>
      </c>
      <c r="B13" s="66" t="s">
        <v>1012</v>
      </c>
      <c r="C13" s="67">
        <v>100</v>
      </c>
      <c r="D13" s="68">
        <v>100</v>
      </c>
    </row>
    <row r="14" spans="1:4" x14ac:dyDescent="0.25">
      <c r="A14" s="65" t="s">
        <v>715</v>
      </c>
      <c r="B14" s="66" t="s">
        <v>1013</v>
      </c>
      <c r="C14" s="67">
        <v>100</v>
      </c>
      <c r="D14" s="68">
        <v>100</v>
      </c>
    </row>
    <row r="15" spans="1:4" x14ac:dyDescent="0.25">
      <c r="A15" s="65" t="s">
        <v>719</v>
      </c>
      <c r="B15" s="69" t="s">
        <v>1015</v>
      </c>
      <c r="C15" s="67">
        <v>100</v>
      </c>
      <c r="D15" s="68">
        <v>100</v>
      </c>
    </row>
    <row r="16" spans="1:4" x14ac:dyDescent="0.25">
      <c r="A16" s="65" t="s">
        <v>721</v>
      </c>
      <c r="B16" s="69" t="s">
        <v>1016</v>
      </c>
      <c r="C16" s="67">
        <v>100</v>
      </c>
      <c r="D16" s="68">
        <v>100</v>
      </c>
    </row>
    <row r="17" spans="1:4" x14ac:dyDescent="0.25">
      <c r="A17" s="65" t="s">
        <v>723</v>
      </c>
      <c r="B17" s="69" t="s">
        <v>1017</v>
      </c>
      <c r="C17" s="67">
        <v>100</v>
      </c>
      <c r="D17" s="68">
        <v>100</v>
      </c>
    </row>
    <row r="18" spans="1:4" x14ac:dyDescent="0.25">
      <c r="A18" s="65" t="s">
        <v>725</v>
      </c>
      <c r="B18" s="69" t="s">
        <v>1018</v>
      </c>
      <c r="C18" s="67">
        <v>125</v>
      </c>
      <c r="D18" s="68">
        <v>125</v>
      </c>
    </row>
    <row r="19" spans="1:4" x14ac:dyDescent="0.25">
      <c r="A19" s="65" t="s">
        <v>727</v>
      </c>
      <c r="B19" s="66" t="s">
        <v>1019</v>
      </c>
      <c r="C19" s="67">
        <v>100</v>
      </c>
      <c r="D19" s="68">
        <v>100</v>
      </c>
    </row>
    <row r="20" spans="1:4" x14ac:dyDescent="0.25">
      <c r="A20" s="65" t="s">
        <v>729</v>
      </c>
      <c r="B20" s="66" t="s">
        <v>1020</v>
      </c>
      <c r="C20" s="67">
        <v>100</v>
      </c>
      <c r="D20" s="70">
        <v>100</v>
      </c>
    </row>
    <row r="21" spans="1:4" x14ac:dyDescent="0.25">
      <c r="A21" s="65" t="s">
        <v>731</v>
      </c>
      <c r="B21" s="66" t="s">
        <v>1021</v>
      </c>
      <c r="C21" s="67">
        <v>100</v>
      </c>
      <c r="D21" s="70">
        <v>100</v>
      </c>
    </row>
    <row r="22" spans="1:4" x14ac:dyDescent="0.25">
      <c r="A22" s="65" t="s">
        <v>733</v>
      </c>
      <c r="B22" s="66" t="s">
        <v>1022</v>
      </c>
      <c r="C22" s="67">
        <v>100</v>
      </c>
      <c r="D22" s="70">
        <v>100</v>
      </c>
    </row>
    <row r="23" spans="1:4" x14ac:dyDescent="0.25">
      <c r="A23" s="65" t="s">
        <v>735</v>
      </c>
      <c r="B23" s="66" t="s">
        <v>1023</v>
      </c>
      <c r="C23" s="67">
        <v>100</v>
      </c>
      <c r="D23" s="70">
        <v>100</v>
      </c>
    </row>
    <row r="24" spans="1:4" x14ac:dyDescent="0.25">
      <c r="A24" s="65" t="s">
        <v>737</v>
      </c>
      <c r="B24" s="66" t="s">
        <v>1024</v>
      </c>
      <c r="C24" s="67">
        <v>100</v>
      </c>
      <c r="D24" s="70">
        <v>100</v>
      </c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54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30 AOUT 2022</v>
      </c>
      <c r="B30" s="155"/>
      <c r="C30" s="155"/>
      <c r="D30" s="156"/>
    </row>
    <row r="31" spans="1:4" ht="15" customHeight="1" x14ac:dyDescent="0.25">
      <c r="A31" s="150" t="s">
        <v>20</v>
      </c>
      <c r="B31" s="152" t="s">
        <v>21</v>
      </c>
      <c r="C31" s="152" t="s">
        <v>37</v>
      </c>
      <c r="D31" s="152" t="s">
        <v>38</v>
      </c>
    </row>
    <row r="32" spans="1:4" ht="15.75" thickBot="1" x14ac:dyDescent="0.3">
      <c r="A32" s="151"/>
      <c r="B32" s="153"/>
      <c r="C32" s="153"/>
      <c r="D32" s="153"/>
    </row>
    <row r="33" spans="1:4" x14ac:dyDescent="0.25">
      <c r="A33" s="65" t="s">
        <v>739</v>
      </c>
      <c r="B33" s="69" t="s">
        <v>939</v>
      </c>
      <c r="C33" s="67">
        <v>75</v>
      </c>
      <c r="D33" s="68">
        <v>75</v>
      </c>
    </row>
    <row r="34" spans="1:4" x14ac:dyDescent="0.25">
      <c r="A34" s="65" t="s">
        <v>740</v>
      </c>
      <c r="B34" s="69" t="s">
        <v>937</v>
      </c>
      <c r="C34" s="67">
        <v>75</v>
      </c>
      <c r="D34" s="68">
        <v>75</v>
      </c>
    </row>
    <row r="35" spans="1:4" x14ac:dyDescent="0.25">
      <c r="A35" s="65" t="s">
        <v>741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742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743</v>
      </c>
      <c r="B37" s="69" t="s">
        <v>936</v>
      </c>
      <c r="C37" s="67">
        <v>75</v>
      </c>
      <c r="D37" s="68">
        <v>75</v>
      </c>
    </row>
    <row r="38" spans="1:4" x14ac:dyDescent="0.25">
      <c r="A38" s="65" t="s">
        <v>744</v>
      </c>
      <c r="B38" s="69" t="s">
        <v>942</v>
      </c>
      <c r="C38" s="67">
        <v>75</v>
      </c>
      <c r="D38" s="68">
        <v>75</v>
      </c>
    </row>
    <row r="39" spans="1:4" x14ac:dyDescent="0.25">
      <c r="A39" s="65" t="s">
        <v>745</v>
      </c>
      <c r="B39" s="69" t="s">
        <v>944</v>
      </c>
      <c r="C39" s="67">
        <v>75</v>
      </c>
      <c r="D39" s="68">
        <v>75</v>
      </c>
    </row>
    <row r="40" spans="1:4" x14ac:dyDescent="0.25">
      <c r="A40" s="65" t="s">
        <v>746</v>
      </c>
      <c r="B40" s="69" t="s">
        <v>950</v>
      </c>
      <c r="C40" s="67">
        <v>75</v>
      </c>
      <c r="D40" s="68">
        <v>75</v>
      </c>
    </row>
    <row r="41" spans="1:4" x14ac:dyDescent="0.25">
      <c r="A41" s="65" t="s">
        <v>747</v>
      </c>
      <c r="B41" s="69" t="s">
        <v>169</v>
      </c>
      <c r="C41" s="67">
        <v>75</v>
      </c>
      <c r="D41" s="68">
        <v>75</v>
      </c>
    </row>
    <row r="42" spans="1:4" x14ac:dyDescent="0.25">
      <c r="A42" s="65" t="s">
        <v>748</v>
      </c>
      <c r="B42" s="69" t="s">
        <v>988</v>
      </c>
      <c r="C42" s="67">
        <v>75</v>
      </c>
      <c r="D42" s="68">
        <v>75</v>
      </c>
    </row>
    <row r="43" spans="1:4" x14ac:dyDescent="0.25">
      <c r="A43" s="65" t="s">
        <v>749</v>
      </c>
      <c r="B43" s="69" t="s">
        <v>951</v>
      </c>
      <c r="C43" s="67">
        <v>75</v>
      </c>
      <c r="D43" s="68">
        <v>75</v>
      </c>
    </row>
    <row r="44" spans="1:4" x14ac:dyDescent="0.25">
      <c r="A44" s="65" t="s">
        <v>750</v>
      </c>
      <c r="B44" s="69" t="s">
        <v>163</v>
      </c>
      <c r="C44" s="67">
        <v>75</v>
      </c>
      <c r="D44" s="68">
        <v>75</v>
      </c>
    </row>
    <row r="45" spans="1:4" x14ac:dyDescent="0.25">
      <c r="A45" s="65" t="s">
        <v>751</v>
      </c>
      <c r="B45" s="69" t="s">
        <v>953</v>
      </c>
      <c r="C45" s="67">
        <v>75</v>
      </c>
      <c r="D45" s="68">
        <v>75</v>
      </c>
    </row>
    <row r="46" spans="1:4" x14ac:dyDescent="0.25">
      <c r="A46" s="65" t="s">
        <v>752</v>
      </c>
      <c r="B46" s="69" t="s">
        <v>153</v>
      </c>
      <c r="C46" s="67">
        <v>75</v>
      </c>
      <c r="D46" s="68">
        <v>75</v>
      </c>
    </row>
    <row r="47" spans="1:4" x14ac:dyDescent="0.25">
      <c r="A47" s="65" t="s">
        <v>753</v>
      </c>
      <c r="B47" s="69" t="s">
        <v>205</v>
      </c>
      <c r="C47" s="67">
        <v>75</v>
      </c>
      <c r="D47" s="68">
        <v>75</v>
      </c>
    </row>
    <row r="48" spans="1:4" x14ac:dyDescent="0.25">
      <c r="A48" s="65" t="s">
        <v>754</v>
      </c>
      <c r="B48" s="69" t="s">
        <v>237</v>
      </c>
      <c r="C48" s="67">
        <v>75</v>
      </c>
      <c r="D48" s="68">
        <v>75</v>
      </c>
    </row>
    <row r="49" spans="1:4" x14ac:dyDescent="0.25">
      <c r="A49" s="65" t="s">
        <v>755</v>
      </c>
      <c r="B49" s="69" t="s">
        <v>633</v>
      </c>
      <c r="C49" s="67">
        <v>75</v>
      </c>
      <c r="D49" s="68">
        <v>75</v>
      </c>
    </row>
    <row r="50" spans="1:4" x14ac:dyDescent="0.25">
      <c r="A50" s="65" t="s">
        <v>756</v>
      </c>
      <c r="B50" s="69" t="s">
        <v>235</v>
      </c>
      <c r="C50" s="67">
        <v>75</v>
      </c>
      <c r="D50" s="68">
        <v>75</v>
      </c>
    </row>
    <row r="51" spans="1:4" x14ac:dyDescent="0.25">
      <c r="A51" s="65" t="s">
        <v>757</v>
      </c>
      <c r="B51" s="69" t="s">
        <v>247</v>
      </c>
      <c r="C51" s="67">
        <v>75</v>
      </c>
      <c r="D51" s="68">
        <v>75</v>
      </c>
    </row>
    <row r="52" spans="1:4" x14ac:dyDescent="0.25">
      <c r="A52" s="65" t="s">
        <v>758</v>
      </c>
      <c r="B52" s="69" t="s">
        <v>249</v>
      </c>
      <c r="C52" s="67">
        <v>75</v>
      </c>
      <c r="D52" s="68">
        <v>75</v>
      </c>
    </row>
    <row r="53" spans="1:4" x14ac:dyDescent="0.25">
      <c r="A53" s="65" t="s">
        <v>759</v>
      </c>
      <c r="B53" s="69" t="s">
        <v>215</v>
      </c>
      <c r="C53" s="67">
        <v>75</v>
      </c>
      <c r="D53" s="68">
        <v>75</v>
      </c>
    </row>
    <row r="54" spans="1:4" x14ac:dyDescent="0.25">
      <c r="A54" s="65" t="s">
        <v>760</v>
      </c>
      <c r="B54" s="69" t="s">
        <v>973</v>
      </c>
      <c r="C54" s="67">
        <v>75</v>
      </c>
      <c r="D54" s="68">
        <v>75</v>
      </c>
    </row>
    <row r="55" spans="1:4" x14ac:dyDescent="0.25">
      <c r="A55" s="65" t="s">
        <v>761</v>
      </c>
      <c r="B55" s="69" t="s">
        <v>271</v>
      </c>
      <c r="C55" s="67">
        <v>75</v>
      </c>
      <c r="D55" s="68">
        <v>75</v>
      </c>
    </row>
    <row r="56" spans="1:4" x14ac:dyDescent="0.25">
      <c r="A56" s="65" t="s">
        <v>762</v>
      </c>
      <c r="B56" s="69" t="s">
        <v>263</v>
      </c>
      <c r="C56" s="67">
        <v>75</v>
      </c>
      <c r="D56" s="68">
        <v>75</v>
      </c>
    </row>
    <row r="57" spans="1:4" x14ac:dyDescent="0.25">
      <c r="A57" s="65" t="s">
        <v>763</v>
      </c>
      <c r="B57" s="69" t="s">
        <v>956</v>
      </c>
      <c r="C57" s="67">
        <v>75</v>
      </c>
      <c r="D57" s="68">
        <v>75</v>
      </c>
    </row>
    <row r="58" spans="1:4" x14ac:dyDescent="0.25">
      <c r="A58" s="65" t="s">
        <v>764</v>
      </c>
      <c r="B58" s="69" t="s">
        <v>968</v>
      </c>
      <c r="C58" s="67">
        <v>75</v>
      </c>
      <c r="D58" s="68">
        <v>75</v>
      </c>
    </row>
    <row r="59" spans="1:4" x14ac:dyDescent="0.25">
      <c r="A59" s="65" t="s">
        <v>765</v>
      </c>
      <c r="B59" s="69" t="s">
        <v>957</v>
      </c>
      <c r="C59" s="67">
        <v>75</v>
      </c>
      <c r="D59" s="68">
        <v>75</v>
      </c>
    </row>
    <row r="60" spans="1:4" x14ac:dyDescent="0.25">
      <c r="A60" s="65" t="s">
        <v>766</v>
      </c>
      <c r="B60" s="69" t="s">
        <v>293</v>
      </c>
      <c r="C60" s="67">
        <v>75</v>
      </c>
      <c r="D60" s="68">
        <v>75</v>
      </c>
    </row>
    <row r="61" spans="1:4" x14ac:dyDescent="0.25">
      <c r="A61" s="65" t="s">
        <v>767</v>
      </c>
      <c r="B61" s="69" t="s">
        <v>251</v>
      </c>
      <c r="C61" s="67">
        <v>75</v>
      </c>
      <c r="D61" s="68">
        <v>75</v>
      </c>
    </row>
    <row r="62" spans="1:4" x14ac:dyDescent="0.25">
      <c r="A62" s="65" t="s">
        <v>768</v>
      </c>
      <c r="B62" s="69" t="s">
        <v>299</v>
      </c>
      <c r="C62" s="67">
        <v>75</v>
      </c>
      <c r="D62" s="68">
        <v>75</v>
      </c>
    </row>
    <row r="63" spans="1:4" x14ac:dyDescent="0.25">
      <c r="A63" s="65" t="s">
        <v>769</v>
      </c>
      <c r="B63" s="69" t="s">
        <v>966</v>
      </c>
      <c r="C63" s="67">
        <v>75</v>
      </c>
      <c r="D63" s="68">
        <v>75</v>
      </c>
    </row>
    <row r="64" spans="1:4" x14ac:dyDescent="0.25">
      <c r="A64" s="65" t="s">
        <v>770</v>
      </c>
      <c r="B64" s="69" t="s">
        <v>639</v>
      </c>
      <c r="C64" s="67">
        <v>75</v>
      </c>
      <c r="D64" s="68">
        <v>75</v>
      </c>
    </row>
    <row r="65" spans="1:4" x14ac:dyDescent="0.25">
      <c r="A65" s="65" t="s">
        <v>771</v>
      </c>
      <c r="B65" s="69" t="s">
        <v>967</v>
      </c>
      <c r="C65" s="67">
        <v>75</v>
      </c>
      <c r="D65" s="68">
        <v>75</v>
      </c>
    </row>
    <row r="66" spans="1:4" x14ac:dyDescent="0.25">
      <c r="A66" s="65" t="s">
        <v>772</v>
      </c>
      <c r="B66" s="69" t="s">
        <v>982</v>
      </c>
      <c r="C66" s="67">
        <v>75</v>
      </c>
      <c r="D66" s="68">
        <v>75</v>
      </c>
    </row>
    <row r="67" spans="1:4" x14ac:dyDescent="0.25">
      <c r="A67" s="65" t="s">
        <v>773</v>
      </c>
      <c r="B67" s="69" t="s">
        <v>643</v>
      </c>
      <c r="C67" s="67">
        <v>75</v>
      </c>
      <c r="D67" s="68">
        <v>75</v>
      </c>
    </row>
    <row r="68" spans="1:4" x14ac:dyDescent="0.25">
      <c r="A68" s="65" t="s">
        <v>774</v>
      </c>
      <c r="B68" s="69" t="s">
        <v>347</v>
      </c>
      <c r="C68" s="67">
        <v>75</v>
      </c>
      <c r="D68" s="68">
        <v>75</v>
      </c>
    </row>
    <row r="69" spans="1:4" x14ac:dyDescent="0.25">
      <c r="A69" s="65" t="s">
        <v>775</v>
      </c>
      <c r="B69" s="69" t="s">
        <v>987</v>
      </c>
      <c r="C69" s="67">
        <v>75</v>
      </c>
      <c r="D69" s="68">
        <v>75</v>
      </c>
    </row>
    <row r="70" spans="1:4" x14ac:dyDescent="0.25">
      <c r="A70" s="65" t="s">
        <v>776</v>
      </c>
      <c r="B70" s="69" t="s">
        <v>355</v>
      </c>
      <c r="C70" s="67">
        <v>75</v>
      </c>
      <c r="D70" s="68">
        <v>75</v>
      </c>
    </row>
    <row r="71" spans="1:4" x14ac:dyDescent="0.25">
      <c r="A71" s="65" t="s">
        <v>777</v>
      </c>
      <c r="B71" s="69" t="s">
        <v>974</v>
      </c>
      <c r="C71" s="67">
        <v>75</v>
      </c>
      <c r="D71" s="68">
        <v>75</v>
      </c>
    </row>
    <row r="72" spans="1:4" x14ac:dyDescent="0.25">
      <c r="A72" s="65" t="s">
        <v>778</v>
      </c>
      <c r="B72" s="69" t="s">
        <v>233</v>
      </c>
      <c r="C72" s="67">
        <v>75</v>
      </c>
      <c r="D72" s="68">
        <v>75</v>
      </c>
    </row>
    <row r="73" spans="1:4" x14ac:dyDescent="0.25">
      <c r="A73" s="65" t="s">
        <v>779</v>
      </c>
      <c r="B73" s="69" t="s">
        <v>975</v>
      </c>
      <c r="C73" s="67">
        <v>75</v>
      </c>
      <c r="D73" s="68">
        <v>75</v>
      </c>
    </row>
    <row r="74" spans="1:4" x14ac:dyDescent="0.25">
      <c r="A74" s="65" t="s">
        <v>780</v>
      </c>
      <c r="B74" s="69" t="s">
        <v>387</v>
      </c>
      <c r="C74" s="67">
        <v>75</v>
      </c>
      <c r="D74" s="68">
        <v>75</v>
      </c>
    </row>
    <row r="75" spans="1:4" x14ac:dyDescent="0.25">
      <c r="A75" s="65" t="s">
        <v>781</v>
      </c>
      <c r="B75" s="69" t="s">
        <v>969</v>
      </c>
      <c r="C75" s="67">
        <v>75</v>
      </c>
      <c r="D75" s="68">
        <v>75</v>
      </c>
    </row>
    <row r="76" spans="1:4" x14ac:dyDescent="0.25">
      <c r="A76" s="65" t="s">
        <v>782</v>
      </c>
      <c r="B76" s="69" t="s">
        <v>976</v>
      </c>
      <c r="C76" s="67">
        <v>75</v>
      </c>
      <c r="D76" s="68">
        <v>75</v>
      </c>
    </row>
    <row r="77" spans="1:4" x14ac:dyDescent="0.25">
      <c r="A77" s="65" t="s">
        <v>783</v>
      </c>
      <c r="B77" s="69" t="s">
        <v>395</v>
      </c>
      <c r="C77" s="67">
        <v>75</v>
      </c>
      <c r="D77" s="68">
        <v>75</v>
      </c>
    </row>
    <row r="78" spans="1:4" x14ac:dyDescent="0.25">
      <c r="A78" s="65" t="s">
        <v>784</v>
      </c>
      <c r="B78" s="69" t="s">
        <v>977</v>
      </c>
      <c r="C78" s="67">
        <v>75</v>
      </c>
      <c r="D78" s="68">
        <v>75</v>
      </c>
    </row>
    <row r="79" spans="1:4" x14ac:dyDescent="0.25">
      <c r="A79" s="65" t="s">
        <v>785</v>
      </c>
      <c r="B79" s="69" t="s">
        <v>273</v>
      </c>
      <c r="C79" s="67">
        <v>75</v>
      </c>
      <c r="D79" s="68">
        <v>75</v>
      </c>
    </row>
    <row r="80" spans="1:4" x14ac:dyDescent="0.25">
      <c r="A80" s="65" t="s">
        <v>786</v>
      </c>
      <c r="B80" s="69" t="s">
        <v>173</v>
      </c>
      <c r="C80" s="67">
        <v>75</v>
      </c>
      <c r="D80" s="68">
        <v>75</v>
      </c>
    </row>
    <row r="81" spans="1:4" x14ac:dyDescent="0.25">
      <c r="A81" s="65" t="s">
        <v>787</v>
      </c>
      <c r="B81" s="69" t="s">
        <v>945</v>
      </c>
      <c r="C81" s="67">
        <v>75</v>
      </c>
      <c r="D81" s="68">
        <v>75</v>
      </c>
    </row>
    <row r="82" spans="1:4" x14ac:dyDescent="0.25">
      <c r="A82" s="65" t="s">
        <v>788</v>
      </c>
      <c r="B82" s="69" t="s">
        <v>411</v>
      </c>
      <c r="C82" s="67">
        <v>75</v>
      </c>
      <c r="D82" s="68">
        <v>75</v>
      </c>
    </row>
    <row r="83" spans="1:4" x14ac:dyDescent="0.25">
      <c r="A83" s="65" t="s">
        <v>789</v>
      </c>
      <c r="B83" s="69" t="s">
        <v>45</v>
      </c>
      <c r="C83" s="67">
        <v>75</v>
      </c>
      <c r="D83" s="68">
        <v>75</v>
      </c>
    </row>
    <row r="84" spans="1:4" x14ac:dyDescent="0.25">
      <c r="A84" s="65" t="s">
        <v>790</v>
      </c>
      <c r="B84" s="69" t="s">
        <v>947</v>
      </c>
      <c r="C84" s="67">
        <v>75</v>
      </c>
      <c r="D84" s="68">
        <v>75</v>
      </c>
    </row>
    <row r="85" spans="1:4" x14ac:dyDescent="0.25">
      <c r="A85" s="65" t="s">
        <v>791</v>
      </c>
      <c r="B85" s="69" t="s">
        <v>431</v>
      </c>
      <c r="C85" s="67">
        <v>75</v>
      </c>
      <c r="D85" s="68">
        <v>75</v>
      </c>
    </row>
    <row r="86" spans="1:4" x14ac:dyDescent="0.25">
      <c r="A86" s="65" t="s">
        <v>792</v>
      </c>
      <c r="B86" s="69" t="s">
        <v>561</v>
      </c>
      <c r="C86" s="67">
        <v>75</v>
      </c>
      <c r="D86" s="68">
        <v>75</v>
      </c>
    </row>
    <row r="87" spans="1:4" x14ac:dyDescent="0.25">
      <c r="A87" s="65" t="s">
        <v>793</v>
      </c>
      <c r="B87" s="69" t="s">
        <v>617</v>
      </c>
      <c r="C87" s="67">
        <v>75</v>
      </c>
      <c r="D87" s="68">
        <v>75</v>
      </c>
    </row>
    <row r="88" spans="1:4" x14ac:dyDescent="0.25">
      <c r="A88" s="65" t="s">
        <v>794</v>
      </c>
      <c r="B88" s="69" t="s">
        <v>451</v>
      </c>
      <c r="C88" s="67">
        <v>75</v>
      </c>
      <c r="D88" s="68">
        <v>75</v>
      </c>
    </row>
    <row r="89" spans="1:4" x14ac:dyDescent="0.25">
      <c r="A89" s="65" t="s">
        <v>795</v>
      </c>
      <c r="B89" s="69" t="s">
        <v>979</v>
      </c>
      <c r="C89" s="67">
        <v>75</v>
      </c>
      <c r="D89" s="68">
        <v>75</v>
      </c>
    </row>
    <row r="90" spans="1:4" x14ac:dyDescent="0.25">
      <c r="A90" s="65" t="s">
        <v>796</v>
      </c>
      <c r="B90" s="69" t="s">
        <v>971</v>
      </c>
      <c r="C90" s="67">
        <v>75</v>
      </c>
      <c r="D90" s="68">
        <v>75</v>
      </c>
    </row>
    <row r="91" spans="1:4" x14ac:dyDescent="0.25">
      <c r="A91" s="65" t="s">
        <v>797</v>
      </c>
      <c r="B91" s="69" t="s">
        <v>67</v>
      </c>
      <c r="C91" s="67">
        <v>75</v>
      </c>
      <c r="D91" s="68">
        <v>75</v>
      </c>
    </row>
    <row r="92" spans="1:4" x14ac:dyDescent="0.25">
      <c r="A92" s="65" t="s">
        <v>798</v>
      </c>
      <c r="B92" s="69" t="s">
        <v>465</v>
      </c>
      <c r="C92" s="67">
        <v>75</v>
      </c>
      <c r="D92" s="68">
        <v>75</v>
      </c>
    </row>
    <row r="93" spans="1:4" x14ac:dyDescent="0.25">
      <c r="A93" s="65" t="s">
        <v>799</v>
      </c>
      <c r="B93" s="69" t="s">
        <v>119</v>
      </c>
      <c r="C93" s="67">
        <v>75</v>
      </c>
      <c r="D93" s="68">
        <v>75</v>
      </c>
    </row>
    <row r="94" spans="1:4" x14ac:dyDescent="0.25">
      <c r="A94" s="65" t="s">
        <v>800</v>
      </c>
      <c r="B94" s="69" t="s">
        <v>995</v>
      </c>
      <c r="C94" s="67">
        <v>75</v>
      </c>
      <c r="D94" s="68">
        <v>75</v>
      </c>
    </row>
    <row r="95" spans="1:4" x14ac:dyDescent="0.25">
      <c r="A95" s="65" t="s">
        <v>801</v>
      </c>
      <c r="B95" s="69" t="s">
        <v>943</v>
      </c>
      <c r="C95" s="67">
        <v>75</v>
      </c>
      <c r="D95" s="68">
        <v>75</v>
      </c>
    </row>
    <row r="96" spans="1:4" x14ac:dyDescent="0.25">
      <c r="A96" s="65" t="s">
        <v>802</v>
      </c>
      <c r="B96" s="69" t="s">
        <v>567</v>
      </c>
      <c r="C96" s="67">
        <v>75</v>
      </c>
      <c r="D96" s="68">
        <v>75</v>
      </c>
    </row>
    <row r="97" spans="1:4" x14ac:dyDescent="0.25">
      <c r="A97" s="65" t="s">
        <v>803</v>
      </c>
      <c r="B97" s="69" t="s">
        <v>473</v>
      </c>
      <c r="C97" s="67">
        <v>75</v>
      </c>
      <c r="D97" s="68">
        <v>75</v>
      </c>
    </row>
    <row r="98" spans="1:4" x14ac:dyDescent="0.25">
      <c r="A98" s="65" t="s">
        <v>804</v>
      </c>
      <c r="B98" s="69" t="s">
        <v>984</v>
      </c>
      <c r="C98" s="67">
        <v>75</v>
      </c>
      <c r="D98" s="68">
        <v>75</v>
      </c>
    </row>
    <row r="99" spans="1:4" x14ac:dyDescent="0.25">
      <c r="A99" s="65" t="s">
        <v>805</v>
      </c>
      <c r="B99" s="69" t="s">
        <v>483</v>
      </c>
      <c r="C99" s="67">
        <v>75</v>
      </c>
      <c r="D99" s="68">
        <v>75</v>
      </c>
    </row>
    <row r="100" spans="1:4" x14ac:dyDescent="0.25">
      <c r="A100" s="65" t="s">
        <v>806</v>
      </c>
      <c r="B100" s="69" t="s">
        <v>493</v>
      </c>
      <c r="C100" s="67">
        <v>75</v>
      </c>
      <c r="D100" s="68">
        <v>75</v>
      </c>
    </row>
    <row r="101" spans="1:4" x14ac:dyDescent="0.25">
      <c r="A101" s="65" t="s">
        <v>807</v>
      </c>
      <c r="B101" s="69" t="s">
        <v>986</v>
      </c>
      <c r="C101" s="67">
        <v>75</v>
      </c>
      <c r="D101" s="68">
        <v>75</v>
      </c>
    </row>
    <row r="102" spans="1:4" x14ac:dyDescent="0.25">
      <c r="A102" s="65" t="s">
        <v>808</v>
      </c>
      <c r="B102" s="69" t="s">
        <v>989</v>
      </c>
      <c r="C102" s="67">
        <v>75</v>
      </c>
      <c r="D102" s="68">
        <v>75</v>
      </c>
    </row>
    <row r="103" spans="1:4" x14ac:dyDescent="0.25">
      <c r="A103" s="65" t="s">
        <v>809</v>
      </c>
      <c r="B103" s="69" t="s">
        <v>77</v>
      </c>
      <c r="C103" s="67">
        <v>75</v>
      </c>
      <c r="D103" s="68">
        <v>75</v>
      </c>
    </row>
    <row r="104" spans="1:4" x14ac:dyDescent="0.25">
      <c r="A104" s="65" t="s">
        <v>810</v>
      </c>
      <c r="B104" s="69" t="s">
        <v>537</v>
      </c>
      <c r="C104" s="67">
        <v>75</v>
      </c>
      <c r="D104" s="68">
        <v>75</v>
      </c>
    </row>
    <row r="105" spans="1:4" x14ac:dyDescent="0.25">
      <c r="A105" s="65" t="s">
        <v>811</v>
      </c>
      <c r="B105" s="69" t="s">
        <v>993</v>
      </c>
      <c r="C105" s="67">
        <v>75</v>
      </c>
      <c r="D105" s="68">
        <v>75</v>
      </c>
    </row>
    <row r="106" spans="1:4" x14ac:dyDescent="0.25">
      <c r="A106" s="65" t="s">
        <v>812</v>
      </c>
      <c r="B106" s="69" t="s">
        <v>245</v>
      </c>
      <c r="C106" s="67">
        <v>75</v>
      </c>
      <c r="D106" s="68">
        <v>75</v>
      </c>
    </row>
    <row r="107" spans="1:4" x14ac:dyDescent="0.25">
      <c r="A107" s="65" t="s">
        <v>813</v>
      </c>
      <c r="B107" s="69" t="s">
        <v>549</v>
      </c>
      <c r="C107" s="67">
        <v>75</v>
      </c>
      <c r="D107" s="68">
        <v>75</v>
      </c>
    </row>
    <row r="108" spans="1:4" x14ac:dyDescent="0.25">
      <c r="A108" s="65" t="s">
        <v>814</v>
      </c>
      <c r="B108" s="69" t="s">
        <v>47</v>
      </c>
      <c r="C108" s="67">
        <v>75</v>
      </c>
      <c r="D108" s="68">
        <v>75</v>
      </c>
    </row>
    <row r="109" spans="1:4" x14ac:dyDescent="0.25">
      <c r="A109" s="65" t="s">
        <v>815</v>
      </c>
      <c r="B109" s="69" t="s">
        <v>117</v>
      </c>
      <c r="C109" s="67">
        <v>75</v>
      </c>
      <c r="D109" s="68">
        <v>75</v>
      </c>
    </row>
    <row r="110" spans="1:4" x14ac:dyDescent="0.25">
      <c r="A110" s="65" t="s">
        <v>816</v>
      </c>
      <c r="B110" s="69" t="s">
        <v>121</v>
      </c>
      <c r="C110" s="67">
        <v>75</v>
      </c>
      <c r="D110" s="68">
        <v>75</v>
      </c>
    </row>
    <row r="111" spans="1:4" x14ac:dyDescent="0.25">
      <c r="A111" s="65" t="s">
        <v>817</v>
      </c>
      <c r="B111" s="69" t="s">
        <v>185</v>
      </c>
      <c r="C111" s="67">
        <v>75</v>
      </c>
      <c r="D111" s="68">
        <v>75</v>
      </c>
    </row>
    <row r="112" spans="1:4" x14ac:dyDescent="0.25">
      <c r="A112" s="65" t="s">
        <v>818</v>
      </c>
      <c r="B112" s="69" t="s">
        <v>187</v>
      </c>
      <c r="C112" s="67">
        <v>75</v>
      </c>
      <c r="D112" s="68">
        <v>75</v>
      </c>
    </row>
    <row r="113" spans="1:4" x14ac:dyDescent="0.25">
      <c r="A113" s="65" t="s">
        <v>819</v>
      </c>
      <c r="B113" s="69" t="s">
        <v>179</v>
      </c>
      <c r="C113" s="67">
        <v>75</v>
      </c>
      <c r="D113" s="68">
        <v>75</v>
      </c>
    </row>
    <row r="114" spans="1:4" x14ac:dyDescent="0.25">
      <c r="A114" s="65" t="s">
        <v>820</v>
      </c>
      <c r="B114" s="69" t="s">
        <v>585</v>
      </c>
      <c r="C114" s="67">
        <v>75</v>
      </c>
      <c r="D114" s="68">
        <v>75</v>
      </c>
    </row>
    <row r="115" spans="1:4" x14ac:dyDescent="0.25">
      <c r="A115" s="65" t="s">
        <v>821</v>
      </c>
      <c r="B115" s="69" t="s">
        <v>433</v>
      </c>
      <c r="C115" s="67">
        <v>75</v>
      </c>
      <c r="D115" s="68">
        <v>75</v>
      </c>
    </row>
    <row r="116" spans="1:4" x14ac:dyDescent="0.25">
      <c r="A116" s="65" t="s">
        <v>822</v>
      </c>
      <c r="B116" s="69" t="s">
        <v>43</v>
      </c>
      <c r="C116" s="67">
        <v>75</v>
      </c>
      <c r="D116" s="68">
        <v>75</v>
      </c>
    </row>
    <row r="117" spans="1:4" x14ac:dyDescent="0.25">
      <c r="A117" s="65" t="s">
        <v>823</v>
      </c>
      <c r="B117" s="69" t="s">
        <v>603</v>
      </c>
      <c r="C117" s="67">
        <v>75</v>
      </c>
      <c r="D117" s="68">
        <v>75</v>
      </c>
    </row>
    <row r="118" spans="1:4" x14ac:dyDescent="0.25">
      <c r="A118" s="65" t="s">
        <v>824</v>
      </c>
      <c r="B118" s="69" t="s">
        <v>609</v>
      </c>
      <c r="C118" s="67">
        <v>75</v>
      </c>
      <c r="D118" s="68">
        <v>75</v>
      </c>
    </row>
    <row r="119" spans="1:4" x14ac:dyDescent="0.25">
      <c r="A119" s="65" t="s">
        <v>825</v>
      </c>
      <c r="B119" s="69" t="s">
        <v>291</v>
      </c>
      <c r="C119" s="67">
        <v>75</v>
      </c>
      <c r="D119" s="68">
        <v>75</v>
      </c>
    </row>
    <row r="120" spans="1:4" x14ac:dyDescent="0.25">
      <c r="A120" s="65" t="s">
        <v>826</v>
      </c>
      <c r="B120" s="69" t="s">
        <v>998</v>
      </c>
      <c r="C120" s="67">
        <v>75</v>
      </c>
      <c r="D120" s="68">
        <v>75</v>
      </c>
    </row>
    <row r="121" spans="1:4" x14ac:dyDescent="0.25">
      <c r="A121" s="65" t="s">
        <v>827</v>
      </c>
      <c r="B121" s="69" t="s">
        <v>605</v>
      </c>
      <c r="C121" s="67">
        <v>75</v>
      </c>
      <c r="D121" s="68">
        <v>75</v>
      </c>
    </row>
    <row r="122" spans="1:4" x14ac:dyDescent="0.25">
      <c r="A122" s="65" t="s">
        <v>828</v>
      </c>
      <c r="B122" s="69" t="s">
        <v>629</v>
      </c>
      <c r="C122" s="67">
        <v>75</v>
      </c>
      <c r="D122" s="68">
        <v>75</v>
      </c>
    </row>
    <row r="123" spans="1:4" x14ac:dyDescent="0.25">
      <c r="A123" s="65" t="s">
        <v>829</v>
      </c>
      <c r="B123" s="69" t="s">
        <v>645</v>
      </c>
      <c r="C123" s="67">
        <v>75</v>
      </c>
      <c r="D123" s="68">
        <v>75</v>
      </c>
    </row>
    <row r="124" spans="1:4" x14ac:dyDescent="0.25">
      <c r="A124" s="65" t="s">
        <v>830</v>
      </c>
      <c r="B124" s="69" t="s">
        <v>637</v>
      </c>
      <c r="C124" s="67">
        <v>75</v>
      </c>
      <c r="D124" s="68">
        <v>75</v>
      </c>
    </row>
    <row r="125" spans="1:4" x14ac:dyDescent="0.25">
      <c r="A125" s="65" t="s">
        <v>831</v>
      </c>
      <c r="B125" s="69" t="s">
        <v>949</v>
      </c>
      <c r="C125" s="67">
        <v>75</v>
      </c>
      <c r="D125" s="68">
        <v>75</v>
      </c>
    </row>
    <row r="126" spans="1:4" x14ac:dyDescent="0.25">
      <c r="A126" s="65" t="s">
        <v>832</v>
      </c>
      <c r="B126" s="69" t="s">
        <v>635</v>
      </c>
      <c r="C126" s="67">
        <v>75</v>
      </c>
      <c r="D126" s="68">
        <v>75</v>
      </c>
    </row>
    <row r="127" spans="1:4" x14ac:dyDescent="0.25">
      <c r="A127" s="65" t="s">
        <v>833</v>
      </c>
      <c r="B127" s="69" t="s">
        <v>965</v>
      </c>
      <c r="C127" s="67">
        <v>75</v>
      </c>
      <c r="D127" s="68">
        <v>75</v>
      </c>
    </row>
    <row r="128" spans="1:4" x14ac:dyDescent="0.25">
      <c r="A128" s="65" t="s">
        <v>834</v>
      </c>
      <c r="B128" s="69" t="s">
        <v>653</v>
      </c>
      <c r="C128" s="67">
        <v>75</v>
      </c>
      <c r="D128" s="68">
        <v>75</v>
      </c>
    </row>
    <row r="129" spans="1:4" x14ac:dyDescent="0.25">
      <c r="A129" s="65" t="s">
        <v>835</v>
      </c>
      <c r="B129" s="69" t="s">
        <v>1001</v>
      </c>
      <c r="C129" s="67">
        <v>75</v>
      </c>
      <c r="D129" s="68">
        <v>75</v>
      </c>
    </row>
    <row r="130" spans="1:4" x14ac:dyDescent="0.25">
      <c r="A130" s="65" t="s">
        <v>836</v>
      </c>
      <c r="B130" s="69" t="s">
        <v>1000</v>
      </c>
      <c r="C130" s="67">
        <v>75</v>
      </c>
      <c r="D130" s="68">
        <v>75</v>
      </c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26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tabSelected="1" view="pageBreakPreview" zoomScale="80" zoomScaleNormal="70" zoomScaleSheetLayoutView="80" workbookViewId="0">
      <selection sqref="A1:C1"/>
    </sheetView>
  </sheetViews>
  <sheetFormatPr defaultColWidth="11.42578125" defaultRowHeight="15" x14ac:dyDescent="0.25"/>
  <cols>
    <col min="1" max="1" width="26" bestFit="1" customWidth="1"/>
    <col min="2" max="2" width="35.28515625" bestFit="1" customWidth="1"/>
    <col min="3" max="3" width="45.85546875" customWidth="1"/>
  </cols>
  <sheetData>
    <row r="1" spans="1:3" ht="60" customHeight="1" x14ac:dyDescent="0.25">
      <c r="A1" s="172"/>
      <c r="B1" s="172"/>
      <c r="C1" s="172"/>
    </row>
    <row r="2" spans="1:3" ht="50.1" customHeight="1" thickBot="1" x14ac:dyDescent="0.3">
      <c r="A2" s="173" t="str">
        <f>"IMPUTATIONS POUR POSITION MIXTE INTER-MARCHANDISE EN VIGUEUR LE "&amp;'OPTIONS - INTERVALLES DE MARGE'!A1</f>
        <v>IMPUTATIONS POUR POSITION MIXTE INTER-MARCHANDISE EN VIGUEUR LE 30 AOUT 2022</v>
      </c>
      <c r="B2" s="174"/>
      <c r="C2" s="175"/>
    </row>
    <row r="3" spans="1:3" x14ac:dyDescent="0.25">
      <c r="A3" s="176" t="s">
        <v>32</v>
      </c>
      <c r="B3" s="178" t="s">
        <v>33</v>
      </c>
      <c r="C3" s="180" t="s">
        <v>34</v>
      </c>
    </row>
    <row r="4" spans="1:3" ht="15.75" thickBot="1" x14ac:dyDescent="0.3">
      <c r="A4" s="177"/>
      <c r="B4" s="179"/>
      <c r="C4" s="181"/>
    </row>
    <row r="5" spans="1:3" x14ac:dyDescent="0.25">
      <c r="A5" s="84" t="s">
        <v>930</v>
      </c>
      <c r="B5" s="76">
        <v>0</v>
      </c>
      <c r="C5" s="77">
        <v>0</v>
      </c>
    </row>
    <row r="6" spans="1:3" x14ac:dyDescent="0.25">
      <c r="A6" s="84" t="s">
        <v>931</v>
      </c>
      <c r="B6" s="76">
        <v>0.9</v>
      </c>
      <c r="C6" s="77">
        <v>0.9</v>
      </c>
    </row>
    <row r="7" spans="1:3" x14ac:dyDescent="0.25">
      <c r="A7" s="84" t="s">
        <v>932</v>
      </c>
      <c r="B7" s="76">
        <v>1</v>
      </c>
      <c r="C7" s="77">
        <v>1</v>
      </c>
    </row>
    <row r="8" spans="1:3" x14ac:dyDescent="0.25">
      <c r="A8" s="84" t="s">
        <v>933</v>
      </c>
      <c r="B8" s="76">
        <v>0.9</v>
      </c>
      <c r="C8" s="77">
        <v>0.9</v>
      </c>
    </row>
    <row r="9" spans="1:3" x14ac:dyDescent="0.25">
      <c r="A9" s="84" t="s">
        <v>934</v>
      </c>
      <c r="B9" s="76">
        <v>0.9</v>
      </c>
      <c r="C9" s="77">
        <v>0.9</v>
      </c>
    </row>
    <row r="10" spans="1:3" x14ac:dyDescent="0.25">
      <c r="A10" s="84"/>
      <c r="B10" s="76"/>
      <c r="C10" s="77"/>
    </row>
    <row r="11" spans="1:3" x14ac:dyDescent="0.25">
      <c r="A11" s="84"/>
      <c r="B11" s="76"/>
      <c r="C11" s="77"/>
    </row>
    <row r="12" spans="1:3" x14ac:dyDescent="0.25">
      <c r="A12" s="84"/>
      <c r="B12" s="76"/>
      <c r="C12" s="77"/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scale="8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13</vt:i4>
      </vt:variant>
    </vt:vector>
  </HeadingPairs>
  <TitlesOfParts>
    <vt:vector size="31" baseType="lpstr">
      <vt:lpstr>OPTIONS - MARGIN INTERVALS</vt:lpstr>
      <vt:lpstr>FUTURES - MARGIN INTERVALS</vt:lpstr>
      <vt:lpstr>SHARE FUTURES - MARGIN INTERVAL</vt:lpstr>
      <vt:lpstr>BAX - INTRA-COMMODITY</vt:lpstr>
      <vt:lpstr>CORRA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BAX - INTRA-MARCHANDISES</vt:lpstr>
      <vt:lpstr>CORRA - INTRA-MARCHANDISES</vt:lpstr>
      <vt:lpstr>SDV - INTRA-MARCHANDISES</vt:lpstr>
      <vt:lpstr>SXF - INTRA-MARCHANDISES</vt:lpstr>
      <vt:lpstr>CAT - INTRA-MARCHANDISES</vt:lpstr>
      <vt:lpstr>CAT - INTER-MARCHANDISES</vt:lpstr>
      <vt:lpstr>'BAX - INTRA-MARCHANDISES'!Print_Area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Neila Bouchelaghem</cp:lastModifiedBy>
  <dcterms:created xsi:type="dcterms:W3CDTF">2017-04-13T19:02:44Z</dcterms:created>
  <dcterms:modified xsi:type="dcterms:W3CDTF">2022-08-29T13:37:08Z</dcterms:modified>
</cp:coreProperties>
</file>