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une 2023\2023-06-21\"/>
    </mc:Choice>
  </mc:AlternateContent>
  <bookViews>
    <workbookView xWindow="0" yWindow="0" windowWidth="28800" windowHeight="12450" tabRatio="769" activeTab="4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<sst xmlns="http://schemas.openxmlformats.org/spreadsheetml/2006/main" count="3424" uniqueCount="1431">
  <si>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</si>
  <si>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</si>
  <si>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</si>
  <si>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</si>
  <si>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</si>
  <si>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</si>
  <si>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</si>
  <si>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</si>
  <si>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</si>
  <si>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</si>
  <si>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</si>
  <si>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</si>
  <si>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</si>
  <si>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</si>
  <si>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</si>
  <si>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</si>
  <si>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</si>
  <si>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</si>
  <si>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</si>
  <si>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</si>
  <si>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</si>
  <si>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</si>
  <si>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</si>
  <si>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</si>
  <si>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</si>
  <si>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</si>
  <si>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</si>
  <si>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</si>
  <si>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</si>
  <si>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</si>
  <si>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</si>
  <si>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</si>
  <si>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</si>
  <si>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</si>
  <si>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</si>
  <si>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</si>
  <si>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</si>
  <si>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</si>
  <si>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</si>
  <si>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</si>
  <si>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</si>
  <si>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</si>
  <si>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</si>
  <si>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</si>
  <si>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</si>
  <si>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</si>
  <si>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</si>
  <si>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</si>
  <si>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</si>
  <si>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</si>
  <si>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</si>
  <si>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</si>
  <si>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</si>
  <si>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</si>
  <si>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</si>
  <si>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</si>
  <si>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</si>
  <si>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</si>
  <si>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</si>
  <si>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</si>
  <si>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</si>
  <si>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</si>
  <si>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</si>
  <si>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</si>
  <si>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</si>
  <si>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</si>
  <si>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</si>
  <si>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</si>
  <si>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</si>
  <si>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</si>
  <si>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</si>
  <si>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</si>
  <si>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</si>
  <si>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</si>
  <si>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</si>
  <si>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</si>
  <si>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</si>
  <si>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</si>
  <si>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</si>
  <si>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</si>
  <si>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</si>
  <si>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</si>
  <si>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</si>
  <si>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</si>
  <si>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</si>
  <si>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</si>
  <si>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</si>
  <si>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</si>
  <si>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</si>
  <si>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</si>
  <si>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</si>
  <si>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</si>
  <si>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</si>
  <si>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</si>
  <si>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</si>
  <si>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</si>
  <si>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</si>
  <si>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</si>
  <si>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</si>
  <si>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</si>
  <si>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</si>
  <si>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</si>
  <si>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</si>
  <si>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</si>
  <si>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</si>
  <si>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</si>
  <si>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</si>
  <si>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</si>
  <si>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</si>
  <si>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</si>
  <si>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</si>
  <si>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</si>
  <si>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</si>
  <si>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</si>
  <si>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</si>
  <si>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</si>
  <si>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</si>
  <si>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</si>
  <si>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</si>
  <si>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</si>
  <si>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</si>
  <si>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</si>
  <si>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</si>
  <si>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</si>
  <si>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</si>
  <si>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</si>
  <si>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</si>
  <si>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</si>
  <si>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</si>
  <si>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</si>
  <si>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</si>
  <si>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</si>
  <si>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</si>
  <si>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</si>
  <si>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</si>
  <si>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</si>
  <si>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</si>
  <si>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</si>
  <si>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</si>
  <si>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</si>
  <si>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</si>
  <si>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</si>
  <si>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</si>
  <si>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</si>
  <si>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</si>
  <si>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</si>
  <si>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</si>
  <si>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</si>
  <si>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</si>
  <si>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</si>
  <si>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</si>
  <si>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</si>
  <si>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</si>
  <si>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</si>
  <si>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</si>
  <si>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</si>
  <si>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</si>
  <si>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</si>
  <si>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</si>
  <si>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</si>
  <si>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</si>
  <si>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</si>
  <si>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</si>
  <si>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</si>
  <si>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</si>
  <si>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</si>
  <si>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</si>
  <si>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</si>
  <si>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</si>
  <si>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</si>
  <si>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</si>
  <si>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</si>
  <si>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</si>
  <si>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</si>
  <si>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</si>
  <si>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</si>
  <si>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</si>
  <si>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</si>
  <si>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</si>
  <si>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</si>
  <si>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</si>
  <si>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</si>
  <si>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</si>
  <si>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</si>
  <si>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</si>
  <si>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</si>
  <si>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</si>
  <si>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</si>
  <si>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</si>
  <si>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</si>
  <si>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</si>
  <si>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</si>
  <si>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</si>
  <si>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</si>
  <si>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</si>
  <si>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</si>
  <si>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</si>
  <si>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</si>
  <si>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</si>
  <si>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</si>
  <si>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</si>
  <si>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</si>
  <si>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</si>
  <si>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</si>
  <si>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</si>
  <si>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</si>
  <si>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</si>
  <si>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</si>
  <si>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</si>
  <si>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</si>
  <si>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</si>
  <si>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</si>
  <si>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</si>
  <si>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</si>
  <si>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</si>
  <si>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</si>
  <si>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</si>
  <si>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</si>
  <si>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</si>
  <si>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</si>
  <si>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</si>
  <si>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</si>
  <si>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</si>
  <si>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</si>
  <si>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</si>
  <si>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</si>
  <si>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</si>
  <si>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</si>
  <si>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</si>
  <si>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</si>
  <si>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</si>
  <si>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</si>
  <si>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</si>
  <si>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</si>
  <si>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</si>
  <si>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</si>
  <si>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</si>
  <si>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</si>
  <si>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</si>
  <si>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</si>
  <si>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</si>
  <si>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</si>
  <si>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</si>
  <si>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</si>
  <si>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</si>
  <si>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</si>
  <si>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</si>
  <si>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</si>
  <si>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</si>
  <si>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</si>
  <si>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</si>
  <si>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</si>
  <si>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</si>
  <si>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</si>
  <si>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</si>
  <si>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</si>
  <si>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</si>
  <si>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</si>
  <si>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</si>
  <si>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</si>
  <si>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</si>
  <si>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</si>
  <si>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</si>
  <si>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</si>
  <si>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</si>
  <si>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</si>
  <si>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</si>
  <si>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</si>
  <si>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</si>
  <si>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</si>
  <si>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</si>
  <si>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</si>
  <si>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</si>
  <si>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</si>
  <si>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</si>
  <si>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</si>
  <si>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</si>
  <si>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</si>
  <si>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</si>
  <si>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</si>
  <si>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</si>
  <si>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</si>
  <si>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</si>
  <si>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</si>
  <si>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</si>
  <si>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</si>
  <si>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</si>
  <si>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</si>
  <si>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</si>
  <si>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</si>
  <si>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</si>
  <si>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</si>
  <si>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</si>
  <si>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</si>
  <si>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</si>
  <si>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</si>
  <si>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</si>
  <si>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</si>
  <si>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</si>
  <si>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</si>
  <si>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</si>
  <si>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</si>
  <si>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</si>
  <si>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</si>
  <si>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</si>
  <si>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</si>
  <si>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</si>
  <si>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</si>
  <si>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</si>
  <si>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</si>
  <si>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</si>
  <si>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</si>
  <si>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</si>
  <si>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</si>
  <si>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</si>
  <si>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</si>
  <si>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</si>
  <si>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</si>
  <si>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</si>
  <si>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</si>
  <si>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</si>
  <si>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</si>
  <si>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</si>
  <si>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</si>
  <si>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</si>
  <si>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</si>
  <si>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</si>
  <si>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</si>
  <si>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</si>
  <si>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</si>
  <si>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</si>
  <si>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</si>
  <si>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</si>
  <si>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</si>
  <si>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</si>
  <si>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</si>
  <si>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</si>
  <si>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</si>
  <si>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</si>
  <si>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</si>
  <si>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</si>
  <si>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</si>
  <si>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</si>
  <si>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</si>
  <si>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</si>
  <si>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</si>
  <si>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</si>
  <si>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</si>
  <si>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</si>
  <si>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</si>
  <si>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</si>
  <si>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</si>
  <si>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</si>
  <si>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</si>
  <si>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</si>
  <si>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</si>
  <si>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</si>
  <si>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</si>
  <si>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</si>
  <si>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</si>
  <si>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</si>
  <si>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</si>
  <si>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</si>
  <si>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</si>
  <si>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</si>
  <si>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</si>
  <si>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</si>
  <si>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</si>
  <si>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</si>
  <si>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</si>
  <si>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</si>
  <si>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</si>
  <si>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</si>
  <si>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</si>
  <si>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</si>
  <si>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</si>
  <si>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</si>
  <si>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</si>
  <si>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</si>
  <si>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</si>
  <si>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</si>
  <si>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</si>
  <si>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</si>
  <si>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</si>
  <si>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</si>
  <si>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</si>
  <si>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</si>
  <si>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</si>
  <si>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</si>
  <si>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</si>
  <si>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</si>
  <si>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</si>
  <si>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</si>
  <si>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</si>
  <si>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</si>
  <si>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</si>
  <si>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</si>
  <si>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</si>
  <si>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</si>
  <si>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</si>
  <si>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</si>
  <si>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</si>
  <si>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</si>
  <si>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</si>
  <si>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</si>
  <si>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</si>
  <si>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</si>
  <si>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</si>
  <si>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</si>
  <si>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</si>
  <si>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</si>
  <si>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</si>
  <si>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</si>
  <si>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</si>
  <si>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</si>
  <si>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</si>
  <si>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</si>
  <si>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</si>
  <si>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</si>
  <si>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</si>
  <si>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</si>
  <si>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</si>
  <si>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</si>
  <si>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</si>
  <si>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</si>
  <si>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</si>
  <si>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</si>
  <si>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</si>
  <si>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</si>
  <si>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</si>
  <si>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</si>
  <si>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</si>
  <si>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</si>
  <si>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</si>
  <si>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</si>
  <si>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</si>
  <si>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</si>
  <si>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</si>
  <si>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</si>
  <si>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</si>
  <si>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</si>
  <si>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</si>
  <si>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</si>
  <si>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</si>
  <si>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</si>
  <si>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</si>
  <si>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</si>
  <si>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</si>
  <si>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</si>
  <si>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</si>
  <si>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</si>
  <si>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</si>
  <si>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</si>
  <si>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</si>
  <si>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</si>
  <si>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</si>
  <si>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</si>
  <si>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</si>
  <si>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</si>
  <si>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</si>
  <si>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</si>
  <si>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</si>
  <si>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</si>
  <si>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</si>
  <si>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</si>
  <si>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</si>
  <si>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</si>
  <si>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</si>
  <si>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</si>
  <si>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</si>
  <si>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</si>
  <si>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</si>
  <si>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</si>
  <si>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</si>
  <si>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</si>
  <si>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</si>
  <si>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</si>
  <si>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</si>
  <si>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</si>
  <si>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</si>
  <si>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</si>
  <si>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</si>
  <si>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</si>
  <si>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</si>
  <si>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</si>
  <si>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</si>
  <si>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</si>
  <si>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</si>
  <si>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</si>
  <si>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</si>
  <si>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</si>
  <si>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</si>
  <si>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</si>
  <si>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</si>
  <si>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</si>
  <si>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</si>
  <si>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</si>
  <si>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</si>
  <si>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</si>
  <si>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</si>
  <si>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</si>
  <si>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</si>
  <si>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</si>
  <si>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</si>
  <si>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</si>
  <si>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</si>
  <si>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</si>
  <si>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</si>
  <si>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</si>
  <si>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</si>
  <si>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</si>
  <si>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</si>
  <si>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</si>
  <si>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</si>
  <si>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</si>
  <si>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</si>
  <si>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</si>
  <si>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</si>
  <si>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</si>
  <si>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</si>
  <si>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</si>
  <si>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</si>
  <si>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</si>
  <si>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</si>
  <si>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</si>
  <si>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</si>
  <si>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</si>
  <si>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</si>
  <si>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</si>
  <si>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</si>
  <si>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</si>
  <si>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</si>
  <si>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</si>
  <si>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</si>
  <si>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</si>
  <si>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</si>
  <si>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</si>
  <si>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</si>
  <si>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</si>
  <si>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</si>
  <si>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</si>
  <si>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</si>
  <si>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</si>
  <si>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</si>
  <si>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</si>
  <si>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</si>
  <si>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</si>
  <si>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</si>
  <si>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</si>
  <si>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</si>
  <si>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</si>
  <si>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</si>
  <si>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</si>
  <si>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</si>
  <si>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</si>
  <si>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</si>
  <si>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</si>
  <si>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</si>
  <si>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</si>
  <si>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</si>
  <si>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</si>
  <si>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</si>
  <si>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</si>
  <si>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</si>
  <si>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</si>
  <si>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</si>
  <si>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</si>
  <si>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</si>
  <si>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</si>
  <si>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</si>
  <si>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</si>
  <si>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</si>
  <si>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</si>
  <si>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</si>
  <si>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</si>
  <si>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</si>
  <si>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</si>
  <si>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</si>
  <si>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</si>
  <si>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</si>
  <si>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</si>
  <si>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</si>
  <si>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</si>
  <si>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</si>
  <si>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</si>
  <si>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</si>
  <si>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</si>
  <si>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</si>
  <si>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</si>
  <si>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</si>
  <si>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</si>
  <si>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</si>
  <si>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</si>
  <si>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</si>
  <si>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</si>
  <si>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</si>
  <si>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</si>
  <si>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</si>
  <si>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</si>
  <si>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</si>
  <si>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</si>
  <si>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</si>
  <si>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</si>
  <si>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</si>
  <si>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</si>
  <si>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</si>
  <si>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</si>
  <si>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</si>
  <si>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</si>
  <si>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</si>
  <si>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</si>
  <si>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</si>
  <si>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</si>
  <si>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</si>
  <si>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</si>
  <si>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</si>
  <si>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</si>
  <si>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</si>
  <si>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</si>
  <si>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</si>
  <si>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</si>
  <si>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</si>
  <si>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</si>
  <si>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</si>
  <si>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</si>
  <si>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</si>
  <si>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</si>
  <si>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</si>
  <si>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</si>
  <si>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</si>
  <si>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</si>
  <si>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</si>
  <si>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</si>
  <si>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</si>
  <si>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</si>
  <si>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</si>
  <si>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</si>
  <si>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</si>
  <si>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</si>
  <si>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</si>
  <si>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</si>
  <si>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</si>
  <si>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</si>
  <si>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</si>
  <si>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</si>
  <si>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</si>
  <si>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</si>
  <si>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</si>
  <si>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</si>
  <si>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</si>
  <si>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</si>
  <si>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</si>
  <si>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</si>
  <si>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</si>
  <si>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</si>
  <si>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</si>
  <si>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</si>
  <si>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</si>
  <si>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</si>
  <si>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</si>
  <si>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</si>
  <si>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</si>
  <si>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</si>
  <si>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</si>
  <si>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</si>
  <si>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</si>
  <si>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</si>
  <si>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</si>
  <si>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</si>
  <si>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</si>
  <si>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</si>
  <si>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</si>
  <si>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</si>
  <si>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</si>
  <si>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</si>
  <si>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</si>
  <si>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</si>
  <si>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</si>
  <si>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</si>
  <si>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</si>
  <si>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</si>
  <si>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</si>
  <si>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</si>
  <si>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</si>
  <si>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</si>
  <si>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</si>
  <si>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</si>
  <si>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</si>
  <si>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</si>
  <si>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</si>
  <si>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</si>
  <si>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</si>
  <si>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</si>
  <si>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</si>
  <si>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</si>
  <si>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</si>
  <si>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</si>
  <si>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</si>
  <si>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</si>
  <si>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</si>
  <si>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</si>
  <si>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</si>
  <si>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</si>
  <si>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</si>
  <si>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</si>
  <si>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</si>
  <si>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</si>
  <si>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</si>
  <si>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</si>
  <si>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</si>
  <si>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</si>
  <si>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</si>
  <si>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</si>
  <si>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</si>
  <si>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</si>
  <si>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</si>
  <si>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</si>
  <si>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</si>
  <si>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</si>
  <si>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</si>
  <si>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</si>
  <si>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</si>
  <si>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</si>
  <si>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</si>
  <si>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</si>
  <si>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</si>
  <si>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</si>
  <si>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</si>
  <si>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</si>
  <si>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</si>
  <si>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</si>
  <si>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</si>
  <si>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</si>
  <si>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</si>
  <si>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</si>
  <si>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</si>
  <si>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</si>
  <si>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</si>
  <si>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</si>
  <si>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</si>
  <si>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</si>
  <si>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</si>
  <si>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</si>
  <si>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</si>
  <si>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</si>
  <si>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</si>
  <si>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</si>
  <si>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</si>
  <si>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</si>
  <si>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</si>
  <si>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</si>
  <si>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</si>
  <si>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</si>
  <si>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</si>
  <si>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</si>
  <si>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</si>
  <si>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</si>
  <si>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</si>
  <si>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</si>
  <si>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</si>
  <si>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</si>
  <si>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</si>
  <si>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</si>
  <si>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</si>
  <si>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</si>
  <si>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</si>
  <si>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</si>
  <si>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</si>
  <si>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</si>
  <si>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</si>
  <si>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</si>
  <si>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</si>
  <si>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</si>
  <si>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</si>
  <si>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</si>
  <si>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</si>
  <si>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</si>
  <si>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</si>
  <si>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</si>
  <si>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</si>
  <si>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</si>
  <si>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</si>
  <si>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</si>
  <si>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</si>
  <si>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</si>
  <si>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</si>
  <si>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</si>
  <si>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</si>
  <si>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</si>
  <si>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</si>
  <si>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</si>
  <si>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</si>
  <si>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</si>
  <si>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</si>
  <si>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</si>
  <si>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</si>
  <si>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</si>
  <si>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</si>
  <si>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</si>
  <si>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</si>
  <si>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</si>
  <si>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</si>
  <si>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</si>
  <si>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</si>
  <si>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</si>
  <si>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</si>
  <si>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</si>
  <si>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</si>
  <si>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</si>
  <si>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</si>
  <si>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</si>
  <si>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</si>
  <si>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</si>
  <si>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</si>
  <si>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</si>
  <si>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</si>
  <si>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</si>
  <si>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</si>
  <si>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</si>
  <si>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</si>
  <si>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</si>
  <si>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</si>
  <si>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</si>
  <si>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</si>
  <si>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</si>
  <si>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</si>
  <si>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</si>
  <si>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</si>
  <si>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</si>
  <si>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</si>
  <si>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</si>
  <si>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</si>
  <si>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</si>
  <si>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</si>
  <si>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</si>
  <si>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</si>
  <si>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</si>
  <si>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</si>
  <si>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</si>
  <si>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</si>
  <si>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</si>
  <si>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</si>
  <si>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</si>
  <si>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</si>
  <si>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</si>
  <si>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</si>
  <si>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</si>
  <si>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</si>
  <si>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</si>
  <si>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</si>
  <si>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</si>
  <si>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</si>
  <si>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</si>
  <si>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</si>
  <si>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</si>
  <si>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</si>
  <si>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</si>
  <si>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</si>
  <si>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</si>
  <si>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</si>
  <si>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</si>
  <si>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</si>
  <si>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</si>
  <si>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</si>
  <si>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</si>
  <si>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</si>
  <si>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</si>
  <si>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</si>
  <si>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</si>
  <si>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</si>
  <si>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</si>
  <si>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</si>
  <si>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</si>
  <si>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</si>
  <si>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</si>
  <si>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</si>
  <si>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</si>
  <si>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</si>
  <si>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</si>
  <si>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</si>
  <si>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</si>
  <si>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</si>
  <si>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</si>
  <si>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</si>
  <si>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</si>
  <si>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</si>
  <si>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</si>
  <si>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</si>
  <si>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</si>
  <si>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</si>
  <si>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</si>
  <si>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</si>
  <si>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</si>
  <si>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</si>
  <si>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</si>
  <si>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</si>
  <si>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</si>
  <si>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</si>
  <si>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</si>
  <si>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</si>
  <si>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</si>
  <si>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</si>
  <si>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</si>
  <si>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</si>
  <si>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</si>
  <si>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</si>
  <si>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</si>
  <si>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</si>
  <si>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</si>
  <si>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</si>
  <si>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</si>
  <si>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</si>
  <si>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</si>
  <si>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</si>
  <si>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</si>
  <si>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</si>
  <si>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</si>
  <si>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</si>
  <si>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</si>
  <si>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</si>
  <si>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</si>
  <si>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</si>
  <si>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</si>
  <si>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</si>
  <si>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</si>
  <si>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</si>
  <si>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</si>
  <si>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</si>
  <si>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</si>
  <si>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</si>
  <si>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</si>
  <si>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</si>
  <si>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</si>
  <si>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SCF - FZN</t>
  </si>
  <si>
    <t>SXM - FZN</t>
  </si>
  <si>
    <t>SXF - FZN</t>
  </si>
  <si>
    <t>SCF - SCG</t>
  </si>
  <si>
    <t>SCG - FIU</t>
  </si>
  <si>
    <t>SEG - FIU</t>
  </si>
  <si>
    <t>SCF - FIU</t>
  </si>
  <si>
    <t>SCG - FIC</t>
  </si>
  <si>
    <t>SCG - FZN</t>
  </si>
  <si>
    <t>SEG - SXM</t>
  </si>
  <si>
    <t>SEG - SXF</t>
  </si>
  <si>
    <t>SEG - FXT</t>
  </si>
  <si>
    <t>SCF - FXT</t>
  </si>
  <si>
    <t>SCG - SEG</t>
  </si>
  <si>
    <t>SEG - FIC</t>
  </si>
  <si>
    <t>SEG - FZN</t>
  </si>
  <si>
    <t>SCG - SXF</t>
  </si>
  <si>
    <t>SCF - SXM</t>
  </si>
  <si>
    <t>SCF - SXF</t>
  </si>
  <si>
    <t>SCF - SEG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</si>
  <si>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</si>
  <si>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</si>
  <si>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</si>
  <si>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</si>
  <si>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</si>
  <si>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</si>
  <si>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</si>
  <si>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</si>
  <si>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</si>
  <si>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</si>
  <si>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</si>
  <si>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</si>
  <si>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</si>
  <si>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</si>
  <si>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</si>
  <si>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</si>
  <si>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</si>
  <si>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</si>
  <si>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</si>
  <si>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</si>
  <si>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</si>
  <si>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</si>
  <si>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</si>
  <si>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</si>
  <si>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</si>
  <si>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</si>
  <si>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</si>
  <si>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</si>
  <si>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</si>
  <si>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</si>
  <si>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</si>
  <si>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</si>
  <si>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</si>
  <si>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</si>
  <si>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</si>
  <si>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SXB - FTD</t>
  </si>
  <si>
    <t>SXM - SXG</t>
  </si>
  <si>
    <t>SXM - FZB</t>
  </si>
  <si>
    <t>SXF - FZB</t>
  </si>
  <si>
    <t>SXK - FNB</t>
  </si>
  <si>
    <t>SXG - FTD</t>
  </si>
  <si>
    <t>SEG - SXG</t>
  </si>
  <si>
    <t>SEG - SXB</t>
  </si>
  <si>
    <t>SCG - SXB</t>
  </si>
  <si>
    <t>SCF - SXB</t>
  </si>
  <si>
    <t>SXU - FMA</t>
  </si>
  <si>
    <t>SXD - FVE</t>
  </si>
  <si>
    <t>SCF - SXG</t>
  </si>
  <si>
    <t>FBO - FRY</t>
  </si>
  <si>
    <t>SXU - FFS</t>
  </si>
  <si>
    <t>SXU - FUE</t>
  </si>
  <si>
    <t>SXK - FCB</t>
  </si>
  <si>
    <t>SXG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</si>
  <si>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</si>
  <si>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</si>
  <si>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</si>
  <si>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</si>
  <si>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</si>
  <si>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</si>
  <si>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</si>
  <si>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</si>
  <si>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</si>
  <si>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</si>
  <si>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</si>
  <si>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</si>
  <si>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</si>
  <si>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</si>
  <si>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</si>
  <si>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</si>
  <si>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</si>
  <si>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</si>
  <si>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</si>
  <si>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</si>
  <si>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</si>
  <si>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</si>
  <si>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</si>
  <si>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</si>
  <si>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</si>
  <si>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</si>
  <si>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</si>
  <si>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</si>
  <si>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</si>
  <si>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</si>
  <si>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</si>
  <si>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</si>
  <si>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</si>
  <si>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</si>
  <si>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</si>
  <si>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</si>
  <si>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</si>
  <si>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</si>
  <si>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</si>
  <si>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</si>
  <si>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</si>
  <si>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</si>
  <si>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</si>
  <si>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</si>
  <si>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</si>
  <si>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</si>
  <si>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</si>
  <si>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</si>
  <si>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</si>
  <si>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</si>
  <si>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</si>
  <si>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</si>
  <si>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</si>
  <si>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</si>
  <si>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</si>
  <si>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</si>
  <si>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</si>
  <si>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</si>
  <si>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</si>
  <si>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</si>
  <si>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</si>
  <si>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</si>
  <si>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</si>
  <si>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</si>
  <si>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</si>
  <si>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</si>
  <si>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</si>
  <si>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</si>
  <si>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</si>
  <si>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</si>
  <si>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</si>
  <si>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</si>
  <si>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</si>
  <si>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</si>
  <si>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</si>
  <si>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</si>
  <si>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</si>
  <si>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</si>
  <si>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</si>
  <si>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</si>
  <si>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</si>
  <si>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</si>
  <si>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</si>
  <si>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</si>
  <si>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</si>
  <si>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</si>
  <si>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</si>
  <si>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FNB - FRY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</si>
  <si>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</si>
  <si>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</si>
  <si>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</si>
  <si>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</si>
  <si>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</si>
  <si>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</si>
  <si>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</si>
  <si>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</si>
  <si>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</si>
  <si>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</si>
  <si>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</si>
  <si>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</si>
  <si>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</si>
  <si>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</si>
  <si>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</si>
  <si>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</si>
  <si>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</si>
  <si>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</si>
  <si>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</si>
  <si>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</si>
  <si>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</si>
  <si>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</si>
  <si>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</si>
  <si>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</si>
  <si>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SXB - FGN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</si>
  <si>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</si>
  <si>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</si>
  <si>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</si>
  <si>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</si>
  <si>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</si>
  <si>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</si>
  <si>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</si>
  <si>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</si>
  <si>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</si>
  <si>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</si>
  <si>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</si>
  <si>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FWL</t>
  </si>
  <si>
    <t>SXM - FEB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</si>
  <si>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</si>
  <si>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</si>
  <si>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</si>
  <si>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</si>
  <si>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</si>
  <si>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</si>
  <si>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</si>
  <si>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</si>
  <si>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</si>
  <si>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</si>
  <si>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</si>
  <si>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</si>
  <si>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</si>
  <si>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</si>
  <si>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</si>
  <si>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</si>
  <si>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</si>
  <si>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</si>
  <si>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</si>
  <si>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</si>
  <si>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</si>
  <si>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</si>
  <si>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</si>
  <si>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</si>
  <si>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</si>
  <si>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</si>
  <si>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</si>
  <si>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</si>
  <si>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</si>
  <si>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</si>
  <si>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</si>
  <si>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</si>
  <si>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</si>
  <si>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</si>
  <si>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SXM - FBN</t>
  </si>
  <si>
    <t>SCF - FNN</t>
  </si>
  <si>
    <t>SEG - SXR</t>
  </si>
  <si>
    <t>SCG - SXU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</si>
  <si>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</si>
  <si>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</si>
  <si>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</si>
  <si>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</si>
  <si>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</si>
  <si>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</si>
  <si>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</si>
  <si>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</si>
  <si>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</si>
  <si>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</si>
  <si>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</si>
  <si>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</si>
  <si>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</si>
  <si>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</si>
  <si>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SXD - FOU</t>
  </si>
  <si>
    <t>SXM - FSU</t>
  </si>
  <si>
    <t>SXF - FRP</t>
  </si>
  <si>
    <t>SXF - FBN</t>
  </si>
  <si>
    <t>SCG - FWL</t>
  </si>
  <si>
    <t>SCG - FCN</t>
  </si>
  <si>
    <t>SCF - FCQ</t>
  </si>
  <si>
    <t>SCF - FRP</t>
  </si>
  <si>
    <t>SXM - SXR</t>
  </si>
  <si>
    <t>SCG - SXR</t>
  </si>
  <si>
    <t>FNS - FTD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</si>
  <si>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</si>
  <si>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</si>
  <si>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</si>
  <si>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</si>
  <si>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</si>
  <si>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</si>
  <si>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</si>
  <si>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</si>
  <si>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</si>
  <si>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</si>
  <si>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</si>
  <si>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</si>
  <si>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</si>
  <si>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</si>
  <si>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</si>
  <si>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</si>
  <si>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</si>
  <si>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</si>
  <si>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SXG - FCX</t>
  </si>
  <si>
    <t>SXB - FIA</t>
  </si>
  <si>
    <t>SXB - FQB</t>
  </si>
  <si>
    <t>SXY - FOU</t>
  </si>
  <si>
    <t>SXM - FVE</t>
  </si>
  <si>
    <t>SXF - FCQ</t>
  </si>
  <si>
    <t>SCG - FMX</t>
  </si>
  <si>
    <t>SCF - FLN</t>
  </si>
  <si>
    <t>SCF - FQB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</si>
  <si>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</si>
  <si>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</si>
  <si>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</si>
  <si>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</si>
  <si>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</si>
  <si>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</si>
  <si>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</si>
  <si>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FCQ - FKY</t>
  </si>
  <si>
    <t>SXG - FQB</t>
  </si>
  <si>
    <t>SXB - FCX</t>
  </si>
  <si>
    <t>SXM - FRP</t>
  </si>
  <si>
    <t>SXF - FMI</t>
  </si>
  <si>
    <t>SCG - FCL</t>
  </si>
  <si>
    <t>SCG - FMI</t>
  </si>
  <si>
    <t>SCG - FRP</t>
  </si>
  <si>
    <t>SCF - FAX</t>
  </si>
  <si>
    <t>SCF - FMI</t>
  </si>
  <si>
    <t>SCF - FCG</t>
  </si>
  <si>
    <t>SEG - SXU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</si>
  <si>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</si>
  <si>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</si>
  <si>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</si>
  <si>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</si>
  <si>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</si>
  <si>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</si>
  <si>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</si>
  <si>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</si>
  <si>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SEG - FBC</t>
  </si>
  <si>
    <t>SCF - FCL</t>
  </si>
  <si>
    <t>SEG - SXT</t>
  </si>
  <si>
    <t>FQB - FCB</t>
  </si>
  <si>
    <t>SEG - FEG</t>
  </si>
  <si>
    <t>SXM - FTC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</si>
  <si>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</si>
  <si>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</si>
  <si>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</si>
  <si>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</si>
  <si>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</si>
  <si>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</si>
  <si>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</si>
  <si>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</si>
  <si>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</si>
  <si>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</si>
  <si>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</si>
  <si>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</si>
  <si>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SXM - FBC</t>
  </si>
  <si>
    <t>SXF - FGW</t>
  </si>
  <si>
    <t>SEG - FGW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</si>
  <si>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</si>
  <si>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</si>
  <si>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</si>
  <si>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</si>
  <si>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</si>
  <si>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</si>
  <si>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</si>
  <si>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</si>
  <si>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SXF - FBC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</si>
  <si>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</si>
  <si>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</si>
  <si>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</si>
  <si>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</si>
  <si>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</si>
  <si>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</si>
  <si>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</si>
  <si>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</si>
  <si>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</si>
  <si>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</si>
  <si>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</si>
  <si>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</si>
  <si>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</si>
  <si>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</si>
  <si>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</si>
  <si>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</si>
  <si>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</si>
  <si>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</si>
  <si>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</si>
  <si>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</si>
  <si>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</si>
  <si>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</si>
  <si>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</si>
  <si>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</si>
  <si>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</si>
  <si>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</si>
  <si>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</si>
  <si>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</si>
  <si>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</si>
  <si>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</si>
  <si>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</si>
  <si>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SCF - FGI</t>
  </si>
  <si>
    <t>SXF - SXT</t>
  </si>
  <si>
    <t>SEG - SXH</t>
  </si>
  <si>
    <t>FKY - FWP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</si>
  <si>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</si>
  <si>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</si>
  <si>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</si>
  <si>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</si>
  <si>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</si>
  <si>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</si>
  <si>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</si>
  <si>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</si>
  <si>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</si>
  <si>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</si>
  <si>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</si>
  <si>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</si>
  <si>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</si>
  <si>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</si>
  <si>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</si>
  <si>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</si>
  <si>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</si>
  <si>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</si>
  <si>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</si>
  <si>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</si>
  <si>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</si>
  <si>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</si>
  <si>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</si>
  <si>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21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</si>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</sst>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activeCell="C43" sqref="C4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0.12098639113686713</v>
      </c>
      <c r="D5" s="40">
        <v>0.12084932703751178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0.15013835278967627</v>
      </c>
      <c r="D6" s="45">
        <v>0.14982562124418802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0.25888698964071366</v>
      </c>
      <c r="D7" s="50">
        <v>0.25883294444149124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5.6455670130644342E-2</v>
      </c>
      <c r="D8" s="50">
        <v>5.6317825789015917E-2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0.16809849025841417</v>
      </c>
      <c r="D9" s="50">
        <v>0.16768181939764842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0.10275253942522526</v>
      </c>
      <c r="D10" s="50">
        <v>0.10275884672353104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0.13479387180754332</v>
      </c>
      <c r="D11" s="50">
        <v>0.13459263269249222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0.16599473542371676</v>
      </c>
      <c r="D12" s="50">
        <v>0.1656393942059485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0.12318833360558336</v>
      </c>
      <c r="D13" s="50">
        <v>0.12288078299896107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0.11451078296287534</v>
      </c>
      <c r="D14" s="50">
        <v>0.11420459749612213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7.5506740395202276E-2</v>
      </c>
      <c r="D15" s="50">
        <v>7.5271925602546155E-2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9.1680730740574701E-2</v>
      </c>
      <c r="D16" s="50">
        <v>9.1397932839963184E-2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0.12398070012199176</v>
      </c>
      <c r="D17" s="50">
        <v>0.1236488051149021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0.13239353748931557</v>
      </c>
      <c r="D18" s="50">
        <v>0.13201297360128394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0.11335324051072147</v>
      </c>
      <c r="D19" s="50">
        <v>0.11287124105690333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0.14790691999305047</v>
      </c>
      <c r="D20" s="50">
        <v>0.14782428066493652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6.9577019160873416E-2</v>
      </c>
      <c r="D21" s="50">
        <v>6.9566601772341113E-2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0.13328502826185698</v>
      </c>
      <c r="D22" s="50">
        <v>0.13371652125856429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0.12212738507073935</v>
      </c>
      <c r="D23" s="50">
        <v>0.12166467942609996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9.4697346919873665E-2</v>
      </c>
      <c r="D24" s="50">
        <v>9.4526933591192686E-2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0.11901469947438849</v>
      </c>
      <c r="D25" s="50">
        <v>0.1186673688892981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0.1439373192431975</v>
      </c>
      <c r="D26" s="50">
        <v>0.14390412373598804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0.15324339080567836</v>
      </c>
      <c r="D27" s="50">
        <v>0.15326484168484675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5.8565031516885094E-2</v>
      </c>
      <c r="D28" s="50">
        <v>5.8438371808446542E-2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0.1091426078950444</v>
      </c>
      <c r="D29" s="50">
        <v>0.10888151298417531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7.0573305574852641E-2</v>
      </c>
      <c r="D30" s="50">
        <v>7.0471809015663189E-2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7.0393866752890111E-2</v>
      </c>
      <c r="D31" s="50">
        <v>7.075138386774675E-2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0.12056539735781362</v>
      </c>
      <c r="D32" s="50">
        <v>0.12025422740778557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0.20213834297950911</v>
      </c>
      <c r="D33" s="50">
        <v>0.20135884093808085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7.5988314255778025E-2</v>
      </c>
      <c r="D34" s="50">
        <v>7.5876035343855647E-2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0.14242721984040438</v>
      </c>
      <c r="D35" s="50">
        <v>0.14191284135929585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0.37198889400133556</v>
      </c>
      <c r="D36" s="50">
        <v>0.37140082702778804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0.20226818196842378</v>
      </c>
      <c r="D37" s="50">
        <v>0.20227674263158715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9.5469013713847931E-2</v>
      </c>
      <c r="D38" s="50">
        <v>9.5192460460813255E-2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7.4278250580142105E-2</v>
      </c>
      <c r="D39" s="50">
        <v>7.4084447390585062E-2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9.310765086205848E-2</v>
      </c>
      <c r="D40" s="50">
        <v>9.3042252151165072E-2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9.0477450635469303E-2</v>
      </c>
      <c r="D41" s="50">
        <v>9.0405748700620653E-2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6.7310000122821484E-2</v>
      </c>
      <c r="D42" s="50">
        <v>6.7161088345311926E-2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0.10619100465348741</v>
      </c>
      <c r="D43" s="50">
        <v>0.10619100465348741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0.22967810696050067</v>
      </c>
      <c r="D44" s="50">
        <v>0.22910015010886808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0.23046623574065242</v>
      </c>
      <c r="D45" s="50">
        <v>0.22986565202648659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0.23079420952351973</v>
      </c>
      <c r="D46" s="50">
        <v>0.23016867042156175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0.16465603127606396</v>
      </c>
      <c r="D47" s="50">
        <v>0.1646822597616997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0.15680603800480625</v>
      </c>
      <c r="D48" s="50">
        <v>0.15646981164831619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9.7032196174382662E-2</v>
      </c>
      <c r="D49" s="50">
        <v>9.6749753847434256E-2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6.7021723891685869E-2</v>
      </c>
      <c r="D50" s="50">
        <v>6.6922375772417872E-2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0.11892595980385715</v>
      </c>
      <c r="D51" s="50">
        <v>0.11879928233141332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7.3997595045715875E-2</v>
      </c>
      <c r="D52" s="50">
        <v>7.4131829316403719E-2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7.2699554919096465E-2</v>
      </c>
      <c r="D53" s="50">
        <v>7.2685830534040721E-2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0.12022523215003231</v>
      </c>
      <c r="D54" s="50">
        <v>0.11990551805802434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0.14471575234176237</v>
      </c>
      <c r="D55" s="50">
        <v>0.1442388963745041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0.1122944291812335</v>
      </c>
      <c r="D56" s="50">
        <v>0.11230278943635942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0.22738713864515075</v>
      </c>
      <c r="D57" s="50">
        <v>0.2268659151406473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0.10550365410484891</v>
      </c>
      <c r="D58" s="50">
        <v>0.10513512829899575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0.10428178032741764</v>
      </c>
      <c r="D59" s="50">
        <v>0.1040389112928147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5.4417515542479658E-2</v>
      </c>
      <c r="D60" s="50">
        <v>5.441590550452928E-2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0.21548997938038597</v>
      </c>
      <c r="D61" s="58">
        <v>0.21502870987180953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0.1397494266932201</v>
      </c>
      <c r="D62" s="58">
        <v>0.13921487568343022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0.17116864727805114</v>
      </c>
      <c r="D63" s="58">
        <v>0.17090699756799027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0.13332300039111628</v>
      </c>
      <c r="D64" s="58">
        <v>0.13281153287188047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0.12637717510946711</v>
      </c>
      <c r="D65" s="58">
        <v>0.12628216716281193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7.8566871438920383E-2</v>
      </c>
      <c r="D66" s="58">
        <v>7.8365804386670124E-2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0.12028033699819372</v>
      </c>
      <c r="D67" s="50">
        <v>0.11996291883176473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5.8798083093021404E-2</v>
      </c>
      <c r="D68" s="50">
        <v>5.8638327868614171E-2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7.5351017121204816E-2</v>
      </c>
      <c r="D69" s="50">
        <v>7.5214992177644491E-2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0.13157648888399154</v>
      </c>
      <c r="D70" s="50">
        <v>0.13159822255818859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6.8030364388143222E-2</v>
      </c>
      <c r="D71" s="50">
        <v>6.7863520800149915E-2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0.18760015384457088</v>
      </c>
      <c r="D72" s="50">
        <v>0.18755422470944944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6.6019292988173175E-2</v>
      </c>
      <c r="D73" s="50">
        <v>6.5869334972408572E-2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0.22346720618669325</v>
      </c>
      <c r="D74" s="50">
        <v>0.22291705308131132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0.10085447360981983</v>
      </c>
      <c r="D75" s="50">
        <v>0.10058478103783583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7.0059228147751396E-2</v>
      </c>
      <c r="D76" s="50">
        <v>6.9869088523654546E-2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0.20234193408259021</v>
      </c>
      <c r="D77" s="50">
        <v>0.20196278321407596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6.0792410725753386E-2</v>
      </c>
      <c r="D78" s="50">
        <v>6.0636636218200889E-2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0.1538907861612977</v>
      </c>
      <c r="D79" s="50">
        <v>0.15348124395823581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9.2261375557242134E-2</v>
      </c>
      <c r="D80" s="50">
        <v>9.2087217946769717E-2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0.24487212921325799</v>
      </c>
      <c r="D81" s="50">
        <v>0.24488532202337288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0.12986806293546524</v>
      </c>
      <c r="D82" s="50">
        <v>0.12981819391036992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8.4693974478605202E-2</v>
      </c>
      <c r="D83" s="50">
        <v>8.4826801264361984E-2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0.14142667446631785</v>
      </c>
      <c r="D84" s="50">
        <v>0.14153922803438446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7.9576733084329387E-2</v>
      </c>
      <c r="D85" s="50">
        <v>7.9377763715228394E-2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0.16024528941517177</v>
      </c>
      <c r="D86" s="50">
        <v>0.16019534691141313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6.2339761040080259E-2</v>
      </c>
      <c r="D87" s="50">
        <v>6.2339285385495678E-2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0.105801030645642</v>
      </c>
      <c r="D88" s="50">
        <v>0.10579117583236547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0.17370633835961119</v>
      </c>
      <c r="D89" s="50">
        <v>0.17333928390655462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8.1598983486096593E-2</v>
      </c>
      <c r="D90" s="50">
        <v>8.1386453931924077E-2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0.23039756186408034</v>
      </c>
      <c r="D91" s="50">
        <v>0.22976596496865945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0.17171352800460271</v>
      </c>
      <c r="D92" s="50">
        <v>0.17166555555723129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0.1767249170944761</v>
      </c>
      <c r="D93" s="50">
        <v>0.17673500583928184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0.14040444516357425</v>
      </c>
      <c r="D94" s="50">
        <v>0.14039190245813771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0.12309517062810028</v>
      </c>
      <c r="D95" s="50">
        <v>0.12281104201732937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0.24529967467371783</v>
      </c>
      <c r="D96" s="50">
        <v>0.24478787820619802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0.29201028618800623</v>
      </c>
      <c r="D97" s="50">
        <v>0.29197026012155525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0.1510471581788301</v>
      </c>
      <c r="D98" s="50">
        <v>0.15105067193265512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5.7578148477443407E-2</v>
      </c>
      <c r="D99" s="50">
        <v>5.741427056996519E-2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6.5763453197116281E-2</v>
      </c>
      <c r="D100" s="50">
        <v>6.5766649891868575E-2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6.038776372756182E-2</v>
      </c>
      <c r="D101" s="50">
        <v>6.0392654338179884E-2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0.20249114094094672</v>
      </c>
      <c r="D102" s="50">
        <v>0.20191539639537928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0.13432127197325014</v>
      </c>
      <c r="D103" s="50">
        <v>0.13432659304734157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0.1982064367134132</v>
      </c>
      <c r="D104" s="50">
        <v>0.19767067693644436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0.23925186347045374</v>
      </c>
      <c r="D105" s="50">
        <v>0.23918375207024703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0.24146827172470681</v>
      </c>
      <c r="D106" s="50">
        <v>0.24073794361756745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0.24176473843747684</v>
      </c>
      <c r="D107" s="50">
        <v>0.24105669958572853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0.24192102521757897</v>
      </c>
      <c r="D108" s="50">
        <v>0.2412052455697164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9.2852248300718684E-2</v>
      </c>
      <c r="D109" s="50">
        <v>9.2672941481270532E-2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5.816420645047423E-2</v>
      </c>
      <c r="D110" s="50">
        <v>5.8012248518509855E-2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0.18280265645466676</v>
      </c>
      <c r="D111" s="50">
        <v>0.18277865251880684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0.20166176871507757</v>
      </c>
      <c r="D112" s="50">
        <v>0.20141590522769742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0.18917668139744806</v>
      </c>
      <c r="D113" s="50">
        <v>0.18859534027086733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9.5444880162417645E-2</v>
      </c>
      <c r="D114" s="50">
        <v>9.521514083555549E-2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0.23116621873753931</v>
      </c>
      <c r="D115" s="50">
        <v>0.23041387789938284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0.17334910465423703</v>
      </c>
      <c r="D116" s="50">
        <v>0.17282208255462619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0.10045041729717051</v>
      </c>
      <c r="D117" s="50">
        <v>0.10014706520419697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5.8194652068954855E-2</v>
      </c>
      <c r="D118" s="50">
        <v>5.8027917120963821E-2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8.8145365744034559E-2</v>
      </c>
      <c r="D119" s="50">
        <v>8.8179233955333461E-2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0.19817794601367272</v>
      </c>
      <c r="D120" s="50">
        <v>0.19825782321985513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9.4573451294725858E-2</v>
      </c>
      <c r="D121" s="50">
        <v>9.4334120041609806E-2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9.123575623534283E-2</v>
      </c>
      <c r="D122" s="50">
        <v>9.0955531839947576E-2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6.0960569992478023E-2</v>
      </c>
      <c r="D123" s="50">
        <v>6.0799191897187486E-2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0.13473293795212754</v>
      </c>
      <c r="D124" s="50">
        <v>0.1344360994646113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0.38986827034293281</v>
      </c>
      <c r="D125" s="50">
        <v>0.38975612791010805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0.29785029923822171</v>
      </c>
      <c r="D126" s="50">
        <v>0.29769547357399112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0.15210969607136651</v>
      </c>
      <c r="D127" s="50">
        <v>0.15209814105582137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8.4113271472854773E-2</v>
      </c>
      <c r="D128" s="50">
        <v>8.427944233601975E-2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7.0932663048336009E-2</v>
      </c>
      <c r="D129" s="50">
        <v>7.0798469892264251E-2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5.4325705645208985E-2</v>
      </c>
      <c r="D130" s="50">
        <v>5.4128284234612738E-2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0.18151649349467752</v>
      </c>
      <c r="D131" s="50">
        <v>0.18111406336191585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0.13750222249673782</v>
      </c>
      <c r="D132" s="50">
        <v>0.13700103037907363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0.27058817384062345</v>
      </c>
      <c r="D133" s="50">
        <v>0.27058503422489238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0.23136354503960599</v>
      </c>
      <c r="D134" s="50">
        <v>0.23137028972225471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0.23190258055778279</v>
      </c>
      <c r="D135" s="50">
        <v>0.23190979241178616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0.13285026771088804</v>
      </c>
      <c r="D136" s="50">
        <v>0.13282039770289314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0.37007076096963015</v>
      </c>
      <c r="D137" s="50">
        <v>0.36798115122541641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0.37127728041117936</v>
      </c>
      <c r="D138" s="50">
        <v>0.36914314558135197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0.3502094297597545</v>
      </c>
      <c r="D139" s="50">
        <v>0.34805481823655132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0.2433812603669892</v>
      </c>
      <c r="D140" s="50">
        <v>0.24341977771789283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8.0018400649180088E-2</v>
      </c>
      <c r="D141" s="50">
        <v>8.0007350303159752E-2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3.2579103159591713E-2</v>
      </c>
      <c r="D142" s="50">
        <v>3.258891812661039E-2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0.10670187877524687</v>
      </c>
      <c r="D143" s="50">
        <v>0.10671449624985352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0.33678830608434496</v>
      </c>
      <c r="D144" s="50">
        <v>0.3366997961018301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0.18185294967066967</v>
      </c>
      <c r="D145" s="50">
        <v>0.18151187721134174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7.619230294089506E-2</v>
      </c>
      <c r="D146" s="50">
        <v>7.6185284555711358E-2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5.1896247663612616E-2</v>
      </c>
      <c r="D147" s="50">
        <v>5.1785704966411321E-2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8.9732750856234084E-2</v>
      </c>
      <c r="D148" s="50">
        <v>8.948494338118386E-2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6.1035519364542955E-2</v>
      </c>
      <c r="D149" s="50">
        <v>6.095307799943124E-2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0.13945613199069834</v>
      </c>
      <c r="D150" s="50">
        <v>0.13906851510889429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7.0423831359766001E-2</v>
      </c>
      <c r="D151" s="50">
        <v>7.0332460589782944E-2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0.24363505716028214</v>
      </c>
      <c r="D152" s="50">
        <v>0.24359962914785552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0.17200954344761304</v>
      </c>
      <c r="D153" s="50">
        <v>0.1718138343172928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0.10062879769531932</v>
      </c>
      <c r="D154" s="50">
        <v>0.10031531196961421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8.6283645860096916E-2</v>
      </c>
      <c r="D155" s="50">
        <v>8.6043531924055811E-2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9.3146606193224651E-2</v>
      </c>
      <c r="D156" s="50">
        <v>9.3153808478850506E-2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0.19683365822219662</v>
      </c>
      <c r="D157" s="50">
        <v>0.19635629002870192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0.14586578001049058</v>
      </c>
      <c r="D158" s="50">
        <v>0.14563341461804402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7.5045987521309657E-2</v>
      </c>
      <c r="D159" s="50">
        <v>7.5050485224652616E-2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0.17509883569781756</v>
      </c>
      <c r="D160" s="50">
        <v>0.17464594020816399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0.27507086498280814</v>
      </c>
      <c r="D161" s="50">
        <v>0.2750482423420415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0.11146655269034565</v>
      </c>
      <c r="D162" s="50">
        <v>0.11114914979772925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5.9467504472367747E-2</v>
      </c>
      <c r="D163" s="50">
        <v>5.9323887583347376E-2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0.27237366844092165</v>
      </c>
      <c r="D164" s="50">
        <v>0.27198811082484253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7.7880679859789054E-2</v>
      </c>
      <c r="D165" s="50">
        <v>7.756691599772024E-2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0.12314016703966818</v>
      </c>
      <c r="D166" s="50">
        <v>0.12264406281387399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0.21050757846112925</v>
      </c>
      <c r="D167" s="50">
        <v>0.21051237119948918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0.11179392205047224</v>
      </c>
      <c r="D168" s="50">
        <v>0.11145320792814377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0.11202224271367638</v>
      </c>
      <c r="D169" s="50">
        <v>0.1116778378913604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0.21931927664946496</v>
      </c>
      <c r="D170" s="50">
        <v>0.21924177572238646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0.15403982566044874</v>
      </c>
      <c r="D171" s="50">
        <v>0.15363891822912451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0.1620114706299815</v>
      </c>
      <c r="D172" s="50">
        <v>0.16158040334731508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0.14314177114048299</v>
      </c>
      <c r="D173" s="50">
        <v>0.14292525987075885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0.13732409450018274</v>
      </c>
      <c r="D174" s="50">
        <v>0.13684482585480767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0.13326112758606332</v>
      </c>
      <c r="D175" s="50">
        <v>0.13355351066964391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0.19601424621400448</v>
      </c>
      <c r="D176" s="50">
        <v>0.19557420202976716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8.4174620135434919E-2</v>
      </c>
      <c r="D177" s="58">
        <v>8.396989535454491E-2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0.10467636708365864</v>
      </c>
      <c r="D178" s="50">
        <v>0.10432227058392174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0.11126986726171091</v>
      </c>
      <c r="D179" s="50">
        <v>0.11082329953324283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0.13084096796407929</v>
      </c>
      <c r="D180" s="50">
        <v>0.13041832513988369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5.4982943678623858E-2</v>
      </c>
      <c r="D181" s="50">
        <v>5.480524572098551E-2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9.4853716448489417E-2</v>
      </c>
      <c r="D182" s="50">
        <v>9.4699475419016146E-2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0.12942700942525234</v>
      </c>
      <c r="D183" s="50">
        <v>0.12903332857989464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7.9395942628429139E-2</v>
      </c>
      <c r="D184" s="50">
        <v>7.9333381541248083E-2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0.1255360078409459</v>
      </c>
      <c r="D185" s="50">
        <v>0.12543709007675163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0.17882141173134977</v>
      </c>
      <c r="D186" s="50">
        <v>0.17806993039125568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0.25170954637203247</v>
      </c>
      <c r="D187" s="50">
        <v>0.25147558865717373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0.22392819367123495</v>
      </c>
      <c r="D188" s="50">
        <v>0.22364087393644538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0.11510413244077355</v>
      </c>
      <c r="D189" s="50">
        <v>0.11483415930660444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7.6408907705764195E-2</v>
      </c>
      <c r="D190" s="50">
        <v>7.6183021140781723E-2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0.30075506512646705</v>
      </c>
      <c r="D191" s="50">
        <v>0.30073358379334397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0.12897052646294552</v>
      </c>
      <c r="D192" s="50">
        <v>0.12859555760543118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0.19611142073530657</v>
      </c>
      <c r="D193" s="50">
        <v>0.19599119266177956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8.1156314881102254E-2</v>
      </c>
      <c r="D194" s="50">
        <v>8.0968508898031033E-2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0.18361534975323071</v>
      </c>
      <c r="D195" s="50">
        <v>0.18318259171720247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0.18933032570929012</v>
      </c>
      <c r="D196" s="50">
        <v>0.18935430002743797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0.20726724799152624</v>
      </c>
      <c r="D197" s="50">
        <v>0.20672230731370744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0.24043782368476477</v>
      </c>
      <c r="D198" s="50">
        <v>0.2403740737712057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0.19239415473180319</v>
      </c>
      <c r="D199" s="50">
        <v>0.19186964583457106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0.10081146849563666</v>
      </c>
      <c r="D200" s="50">
        <v>0.10053878624930632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0.12333419845092627</v>
      </c>
      <c r="D201" s="50">
        <v>0.12303442454437129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0.26060850192126367</v>
      </c>
      <c r="D202" s="50">
        <v>0.26005288044404573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9.0867446389714918E-2</v>
      </c>
      <c r="D203" s="50">
        <v>9.0559757981957437E-2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0.18859667032728442</v>
      </c>
      <c r="D204" s="50">
        <v>0.18821347564841992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0.13382383141383869</v>
      </c>
      <c r="D205" s="50">
        <v>0.13347557355611128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7.6364483991138835E-2</v>
      </c>
      <c r="D206" s="50">
        <v>7.6207026680127021E-2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0.15151645047413034</v>
      </c>
      <c r="D207" s="50">
        <v>0.1515262603241746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0.12056685146840451</v>
      </c>
      <c r="D208" s="50">
        <v>0.11981342431368368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9.6594185495044782E-2</v>
      </c>
      <c r="D209" s="50">
        <v>9.6275895323384292E-2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7.7062789696834805E-2</v>
      </c>
      <c r="D210" s="50">
        <v>7.6981419735447559E-2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0.15634106876153561</v>
      </c>
      <c r="D211" s="50">
        <v>0.15635005688885464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6.9953906470281088E-2</v>
      </c>
      <c r="D212" s="58">
        <v>6.9877119883909586E-2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7.8074766227841472E-2</v>
      </c>
      <c r="D213" s="58">
        <v>7.7873004823085484E-2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0.16726828600228946</v>
      </c>
      <c r="D214" s="50">
        <v>0.16705819043921871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0.10349126832971378</v>
      </c>
      <c r="D215" s="50">
        <v>0.10323312590978384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0.13616381801745403</v>
      </c>
      <c r="D216" s="50">
        <v>0.13582185586940063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0.29399306296537842</v>
      </c>
      <c r="D217" s="50">
        <v>0.29403002231172493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7.2968434029686308E-2</v>
      </c>
      <c r="D218" s="50">
        <v>7.2952809501294874E-2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7.063486328234142E-2</v>
      </c>
      <c r="D219" s="50">
        <v>7.0624912371470588E-2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9.4285567771868084E-2</v>
      </c>
      <c r="D220" s="50">
        <v>9.4293765688941836E-2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0.10332576790657878</v>
      </c>
      <c r="D221" s="50">
        <v>0.10304042176388496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6.4278008002800022E-2</v>
      </c>
      <c r="D222" s="50">
        <v>6.4097254201392784E-2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0.15271562268445149</v>
      </c>
      <c r="D223" s="50">
        <v>0.15228181841145697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6.1477661564177902E-2</v>
      </c>
      <c r="D224" s="50">
        <v>6.1275412929143777E-2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8.5318857751629784E-2</v>
      </c>
      <c r="D225" s="50">
        <v>8.519368528580451E-2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9.9126226323607583E-2</v>
      </c>
      <c r="D226" s="62">
        <v>9.8872409003064765E-2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6.7900396698414023E-2</v>
      </c>
      <c r="D227" s="50">
        <v>6.7773444840664498E-2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8.0522048970229548E-2</v>
      </c>
      <c r="D228" s="50">
        <v>8.0181637686093932E-2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0.16764813629620545</v>
      </c>
      <c r="D229" s="50">
        <v>0.16717818605586232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0.16578597932298142</v>
      </c>
      <c r="D230" s="50">
        <v>0.16579942413058979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0.20178115135503571</v>
      </c>
      <c r="D231" s="50">
        <v>0.20109734188423184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5.9339776469953878E-2</v>
      </c>
      <c r="D232" s="50">
        <v>5.9143360333575486E-2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0.18318864817643615</v>
      </c>
      <c r="D233" s="50">
        <v>0.1828756135274428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0.11135731423010922</v>
      </c>
      <c r="D234" s="50">
        <v>0.11102669492061182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9.7082172830721153E-2</v>
      </c>
      <c r="D235" s="50">
        <v>9.6892682079417591E-2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6.8746410894870102E-2</v>
      </c>
      <c r="D236" s="50">
        <v>6.862867036825876E-2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9.1517418019977259E-2</v>
      </c>
      <c r="D237" s="50">
        <v>9.1283851451802539E-2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9.9864897134587433E-2</v>
      </c>
      <c r="D238" s="50">
        <v>9.9647911535426736E-2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0.15616397723216607</v>
      </c>
      <c r="D239" s="50">
        <v>0.15585698174788937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9.9904814599168529E-2</v>
      </c>
      <c r="D240" s="50">
        <v>9.9619368740501729E-2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6.6497464600771966E-2</v>
      </c>
      <c r="D241" s="50">
        <v>6.6389749680335286E-2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0.17167475815909178</v>
      </c>
      <c r="D242" s="50">
        <v>0.17127643041647728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0.13542496731179104</v>
      </c>
      <c r="D243" s="50">
        <v>0.13541650067968977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0.15866841564367903</v>
      </c>
      <c r="D244" s="50">
        <v>0.15818143305179255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9.0260008344155263E-2</v>
      </c>
      <c r="D245" s="50">
        <v>9.03105017494676E-2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0.11408353230511899</v>
      </c>
      <c r="D246" s="50">
        <v>0.1137671147852901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0.17826203626543358</v>
      </c>
      <c r="D247" s="50">
        <v>0.17820751606973328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0.17134494006249884</v>
      </c>
      <c r="D248" s="50">
        <v>0.17099322297366987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6.0512063132720666E-2</v>
      </c>
      <c r="D249" s="50">
        <v>6.0363552946320446E-2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5.1629179707819016E-2</v>
      </c>
      <c r="D250" s="50">
        <v>5.1518006480879931E-2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4.8650662263188017E-2</v>
      </c>
      <c r="D251" s="50">
        <v>4.8530302729564066E-2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5.1870501533677081E-2</v>
      </c>
      <c r="D252" s="50">
        <v>5.1722407579578543E-2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8.3942792835688257E-2</v>
      </c>
      <c r="D253" s="50">
        <v>8.3704541838492838E-2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0.10302272164372459</v>
      </c>
      <c r="D254" s="50">
        <v>0.10272926963859536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0.1012152886202613</v>
      </c>
      <c r="D255" s="50">
        <v>0.10116400465882235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7.2536020632801526E-2</v>
      </c>
      <c r="D256" s="50">
        <v>7.2352339928223264E-2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0.12284583692523425</v>
      </c>
      <c r="D257" s="50">
        <v>0.12275486899927429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0.18577749980942709</v>
      </c>
      <c r="D258" s="50">
        <v>0.18531855202305689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0.10697004222344211</v>
      </c>
      <c r="D259" s="50">
        <v>0.10666374613674115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7.3558170070130921E-2</v>
      </c>
      <c r="D260" s="50">
        <v>7.3334238722161951E-2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0.11673278424631041</v>
      </c>
      <c r="D261" s="50">
        <v>0.11644824697670692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0.23147510562490745</v>
      </c>
      <c r="D262" s="50">
        <v>0.23138792761373897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0.12816570545592698</v>
      </c>
      <c r="D263" s="50">
        <v>0.1277877890687853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0.10722626282708987</v>
      </c>
      <c r="D264" s="50">
        <v>0.10721895466597835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9.2061634349197743E-2</v>
      </c>
      <c r="D265" s="58">
        <v>9.1816017416578077E-2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7.6836940910250201E-2</v>
      </c>
      <c r="D266" s="58">
        <v>7.6662412197773228E-2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6.6618580520257792E-2</v>
      </c>
      <c r="D267" s="50">
        <v>6.6397261379652031E-2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0.11601531230933811</v>
      </c>
      <c r="D268" s="50">
        <v>0.1160139348197709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0.18889641540277124</v>
      </c>
      <c r="D269" s="50">
        <v>0.18887133286068786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0.2159235228271208</v>
      </c>
      <c r="D270" s="50">
        <v>0.2153637649769867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9.9594779226444247E-2</v>
      </c>
      <c r="D271" s="50">
        <v>9.9603542810956541E-2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2.8488186339084939E-2</v>
      </c>
      <c r="D272" s="50">
        <v>2.8415889793584337E-2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2.2382921645608032E-2</v>
      </c>
      <c r="D273" s="50">
        <v>2.2362049193446247E-2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0.13497205322459813</v>
      </c>
      <c r="D274" s="50">
        <v>0.13454904445212959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5.4620677252473257E-2</v>
      </c>
      <c r="D275" s="50">
        <v>5.4482587275480263E-2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0.16814175975114776</v>
      </c>
      <c r="D276" s="50">
        <v>0.1676754949443201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9.559072326932469E-3</v>
      </c>
      <c r="D277" s="50">
        <v>9.5780287609531223E-3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1.1987031457855296E-2</v>
      </c>
      <c r="D278" s="50">
        <v>1.1987167177210005E-2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7.5615916728900723E-2</v>
      </c>
      <c r="D279" s="50">
        <v>7.5475700120205449E-2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0.14895411433329642</v>
      </c>
      <c r="D280" s="50">
        <v>0.14868259817513613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0.20904814145213949</v>
      </c>
      <c r="D281" s="50">
        <v>0.20860817520190458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0.21203968147776073</v>
      </c>
      <c r="D282" s="50">
        <v>0.21204850918477644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0.13509952836110803</v>
      </c>
      <c r="D283" s="58">
        <v>0.13509076686577637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0.12026885001914145</v>
      </c>
      <c r="D284" s="58">
        <v>0.12004976735934553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5.826832474573311E-2</v>
      </c>
      <c r="D285" s="58">
        <v>5.8108960942908607E-2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0.1298633750639632</v>
      </c>
      <c r="D286" s="58">
        <v>0.12957921086007251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0.21156692590541437</v>
      </c>
      <c r="D287" s="50">
        <v>0.21091426831802113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7.384681035896884E-2</v>
      </c>
      <c r="D288" s="58">
        <v>7.3890571685205256E-2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9.9668068737602297E-2</v>
      </c>
      <c r="D289" s="50">
        <v>9.9366989781239576E-2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7.0492823837887436E-2</v>
      </c>
      <c r="D290" s="50">
        <v>7.0354119684826244E-2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1.9246248594231657E-2</v>
      </c>
      <c r="D291" s="50">
        <v>1.9203435711864589E-2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4.3693437885460325E-2</v>
      </c>
      <c r="D292" s="50">
        <v>4.3578907951459467E-2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0.10343474665112146</v>
      </c>
      <c r="D293" s="50">
        <v>0.10312232522192626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5.5806179745365836E-2</v>
      </c>
      <c r="D294" s="50">
        <v>5.5671411642705802E-2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0.10616981261561301</v>
      </c>
      <c r="D295" s="50">
        <v>0.10594611859929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4.9793022796531222E-2</v>
      </c>
      <c r="D296" s="50">
        <v>4.9671733056558046E-2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5.3696019016137179E-2</v>
      </c>
      <c r="D297" s="50">
        <v>5.3562364136681077E-2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4.9074156751048481E-2</v>
      </c>
      <c r="D298" s="50">
        <v>4.8959065276916881E-2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5.8139680639543494E-2</v>
      </c>
      <c r="D299" s="50">
        <v>5.801669450300341E-2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1.033679085739435E-2</v>
      </c>
      <c r="D300" s="50">
        <v>1.0303017986769445E-2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5.8814693108817678E-2</v>
      </c>
      <c r="D301" s="50">
        <v>5.8654414693282225E-2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7.9602228275143516E-2</v>
      </c>
      <c r="D302" s="50">
        <v>7.9377783533775781E-2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0.16729577151474359</v>
      </c>
      <c r="D303" s="50">
        <v>0.16729390584385873</v>
      </c>
      <c r="E303" s="55">
        <v>0</v>
      </c>
      <c r="F303" s="56">
        <v>1</v>
      </c>
    </row>
    <row r="304" spans="1:6" x14ac:dyDescent="0.25">
      <c r="A304" s="54" t="s">
        <v>637</v>
      </c>
      <c r="B304" s="49" t="s">
        <v>638</v>
      </c>
      <c r="C304" s="39">
        <v>2.2453384089200289E-2</v>
      </c>
      <c r="D304" s="50">
        <v>2.240274259846084E-2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0.11354332604820513</v>
      </c>
      <c r="D305" s="50">
        <v>0.11318021526105408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5.1987906637587976E-2</v>
      </c>
      <c r="D306" s="50">
        <v>5.1873781724342066E-2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5.2407601898565706E-2</v>
      </c>
      <c r="D307" s="50">
        <v>5.2354935718167045E-2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6.0278801546089354E-2</v>
      </c>
      <c r="D308" s="50">
        <v>6.0130360864181526E-2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647</v>
      </c>
      <c r="C309" s="39">
        <v>9.5309153755460757E-2</v>
      </c>
      <c r="D309" s="50">
        <v>9.5074448429332117E-2</v>
      </c>
      <c r="E309" s="55">
        <v>1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3.6960710196993388E-2</v>
      </c>
      <c r="D310" s="50">
        <v>3.6822462579335587E-2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4.5585923162292388E-2</v>
      </c>
      <c r="D311" s="50">
        <v>4.5520528856702623E-2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3.5354552436231187E-2</v>
      </c>
      <c r="D312" s="50">
        <v>3.5354517041367217E-2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7.9133515603952542E-2</v>
      </c>
      <c r="D313" s="50">
        <v>7.9005605590186601E-2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5.5037291996770488E-2</v>
      </c>
      <c r="D314" s="50">
        <v>5.4898296565835253E-2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0.12621318673884269</v>
      </c>
      <c r="D315" s="50">
        <v>0.12582902104394367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6.1330712779237115E-2</v>
      </c>
      <c r="D316" s="50">
        <v>6.1172576273657124E-2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5.8335804201285354E-2</v>
      </c>
      <c r="D317" s="50">
        <v>5.8332544615666872E-2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4.9173804992552153E-2</v>
      </c>
      <c r="D318" s="50">
        <v>4.9039995246056872E-2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5.0245478816270985E-3</v>
      </c>
      <c r="D5" s="50">
        <v>4.9988502419719581E-3</v>
      </c>
    </row>
    <row r="6" spans="1:4" x14ac:dyDescent="0.25">
      <c r="A6" s="48" t="s">
        <v>668</v>
      </c>
      <c r="B6" s="49" t="s">
        <v>667</v>
      </c>
      <c r="C6" s="39">
        <v>6.4130050249929056E-3</v>
      </c>
      <c r="D6" s="50">
        <v>6.3863057551343241E-3</v>
      </c>
    </row>
    <row r="7" spans="1:4" x14ac:dyDescent="0.25">
      <c r="A7" s="48" t="s">
        <v>669</v>
      </c>
      <c r="B7" s="49" t="s">
        <v>667</v>
      </c>
      <c r="C7" s="39">
        <v>6.5824247553429209E-3</v>
      </c>
      <c r="D7" s="50">
        <v>6.5611446427845171E-3</v>
      </c>
    </row>
    <row r="8" spans="1:4" x14ac:dyDescent="0.25">
      <c r="A8" s="48" t="s">
        <v>670</v>
      </c>
      <c r="B8" s="49" t="s">
        <v>667</v>
      </c>
      <c r="C8" s="39">
        <v>5.6655183416860133E-3</v>
      </c>
      <c r="D8" s="50">
        <v>5.6512251610801988E-3</v>
      </c>
    </row>
    <row r="9" spans="1:4" x14ac:dyDescent="0.25">
      <c r="A9" s="48" t="s">
        <v>671</v>
      </c>
      <c r="B9" s="49" t="s">
        <v>672</v>
      </c>
      <c r="C9" s="39">
        <v>2.5693521763559907E-2</v>
      </c>
      <c r="D9" s="50">
        <v>2.5658971109603461E-2</v>
      </c>
    </row>
    <row r="10" spans="1:4" x14ac:dyDescent="0.25">
      <c r="A10" s="48" t="s">
        <v>673</v>
      </c>
      <c r="B10" s="49" t="s">
        <v>674</v>
      </c>
      <c r="C10" s="39">
        <v>1.7454577713556622E-2</v>
      </c>
      <c r="D10" s="50">
        <v>1.7430837608931361E-2</v>
      </c>
    </row>
    <row r="11" spans="1:4" x14ac:dyDescent="0.25">
      <c r="A11" s="48" t="s">
        <v>675</v>
      </c>
      <c r="B11" s="49" t="s">
        <v>676</v>
      </c>
      <c r="C11" s="39">
        <v>8.2295002954103132E-3</v>
      </c>
      <c r="D11" s="50">
        <v>8.2164651194793371E-3</v>
      </c>
    </row>
    <row r="12" spans="1:4" x14ac:dyDescent="0.25">
      <c r="A12" s="48" t="s">
        <v>677</v>
      </c>
      <c r="B12" s="49" t="s">
        <v>678</v>
      </c>
      <c r="C12" s="39">
        <v>5.6103316153662047E-3</v>
      </c>
      <c r="D12" s="50">
        <v>5.5797702202471646E-3</v>
      </c>
    </row>
    <row r="13" spans="1:4" x14ac:dyDescent="0.25">
      <c r="A13" s="48" t="s">
        <v>679</v>
      </c>
      <c r="B13" s="49" t="s">
        <v>680</v>
      </c>
      <c r="C13" s="39">
        <v>2.4945827783421884E-3</v>
      </c>
      <c r="D13" s="50">
        <v>2.4827419964071275E-3</v>
      </c>
    </row>
    <row r="14" spans="1:4" x14ac:dyDescent="0.25">
      <c r="A14" s="63" t="s">
        <v>681</v>
      </c>
      <c r="B14" s="49" t="s">
        <v>680</v>
      </c>
      <c r="C14" s="39">
        <v>5.7221264382846934E-3</v>
      </c>
      <c r="D14" s="50">
        <v>5.6944262903992132E-3</v>
      </c>
    </row>
    <row r="15" spans="1:4" x14ac:dyDescent="0.25">
      <c r="A15" s="48" t="s">
        <v>682</v>
      </c>
      <c r="B15" s="49" t="s">
        <v>680</v>
      </c>
      <c r="C15" s="39">
        <v>6.9395391095262507E-3</v>
      </c>
      <c r="D15" s="50">
        <v>6.9111918856551643E-3</v>
      </c>
    </row>
    <row r="16" spans="1:4" x14ac:dyDescent="0.25">
      <c r="A16" s="48" t="s">
        <v>683</v>
      </c>
      <c r="B16" s="49" t="s">
        <v>680</v>
      </c>
      <c r="C16" s="39">
        <v>5.8553487654562928E-3</v>
      </c>
      <c r="D16" s="50">
        <v>5.835725483869225E-3</v>
      </c>
    </row>
    <row r="17" spans="1:4" x14ac:dyDescent="0.25">
      <c r="A17" s="63" t="s">
        <v>684</v>
      </c>
      <c r="B17" s="49" t="s">
        <v>685</v>
      </c>
      <c r="C17" s="39">
        <v>5.3614267915307191E-2</v>
      </c>
      <c r="D17" s="50">
        <v>5.3536636673312953E-2</v>
      </c>
    </row>
    <row r="18" spans="1:4" x14ac:dyDescent="0.25">
      <c r="A18" s="63" t="s">
        <v>686</v>
      </c>
      <c r="B18" s="49" t="s">
        <v>687</v>
      </c>
      <c r="C18" s="39">
        <v>5.2128203444080812E-2</v>
      </c>
      <c r="D18" s="50">
        <v>5.2016005947306404E-2</v>
      </c>
    </row>
    <row r="19" spans="1:4" x14ac:dyDescent="0.25">
      <c r="A19" s="63" t="s">
        <v>688</v>
      </c>
      <c r="B19" s="49" t="s">
        <v>689</v>
      </c>
      <c r="C19" s="39">
        <v>5.0794368577555746E-2</v>
      </c>
      <c r="D19" s="50">
        <v>5.0694737216124726E-2</v>
      </c>
    </row>
    <row r="20" spans="1:4" x14ac:dyDescent="0.25">
      <c r="A20" s="63" t="s">
        <v>690</v>
      </c>
      <c r="B20" s="49" t="s">
        <v>691</v>
      </c>
      <c r="C20" s="39">
        <v>2.8579191973873805E-2</v>
      </c>
      <c r="D20" s="50">
        <v>2.8291956623781648E-2</v>
      </c>
    </row>
    <row r="21" spans="1:4" x14ac:dyDescent="0.25">
      <c r="A21" s="63" t="s">
        <v>692</v>
      </c>
      <c r="B21" s="53" t="s">
        <v>691</v>
      </c>
      <c r="C21" s="39">
        <v>3.9482976732787403E-2</v>
      </c>
      <c r="D21" s="50">
        <v>3.9086152824858493E-2</v>
      </c>
    </row>
    <row r="22" spans="1:4" x14ac:dyDescent="0.25">
      <c r="A22" s="63" t="s">
        <v>693</v>
      </c>
      <c r="B22" s="53" t="s">
        <v>691</v>
      </c>
      <c r="C22" s="39">
        <v>4.3768212239592513E-2</v>
      </c>
      <c r="D22" s="50">
        <v>4.3760187047242799E-2</v>
      </c>
    </row>
    <row r="23" spans="1:4" x14ac:dyDescent="0.25">
      <c r="A23" s="63" t="s">
        <v>694</v>
      </c>
      <c r="B23" s="53" t="s">
        <v>695</v>
      </c>
      <c r="C23" s="39">
        <v>5.0863366534282521E-2</v>
      </c>
      <c r="D23" s="50">
        <v>5.0756787070786097E-2</v>
      </c>
    </row>
    <row r="24" spans="1:4" x14ac:dyDescent="0.25">
      <c r="A24" s="63" t="s">
        <v>696</v>
      </c>
      <c r="B24" s="53" t="s">
        <v>697</v>
      </c>
      <c r="C24" s="39">
        <v>0.11516817484508363</v>
      </c>
      <c r="D24" s="50">
        <v>0.11491146672041704</v>
      </c>
    </row>
    <row r="25" spans="1:4" x14ac:dyDescent="0.25">
      <c r="A25" s="63" t="s">
        <v>698</v>
      </c>
      <c r="B25" s="53" t="s">
        <v>699</v>
      </c>
      <c r="C25" s="39">
        <v>5.805348754806039E-2</v>
      </c>
      <c r="D25" s="50">
        <v>5.7922862086931752E-2</v>
      </c>
    </row>
    <row r="26" spans="1:4" x14ac:dyDescent="0.25">
      <c r="A26" s="63" t="s">
        <v>700</v>
      </c>
      <c r="B26" s="53" t="s">
        <v>701</v>
      </c>
      <c r="C26" s="39">
        <v>8.3969295508083061E-2</v>
      </c>
      <c r="D26" s="50">
        <v>8.3741247411820124E-2</v>
      </c>
    </row>
    <row r="27" spans="1:4" x14ac:dyDescent="0.25">
      <c r="A27" s="63" t="s">
        <v>702</v>
      </c>
      <c r="B27" s="53" t="s">
        <v>703</v>
      </c>
      <c r="C27" s="39">
        <v>5.3075835585598349E-2</v>
      </c>
      <c r="D27" s="50">
        <v>5.2956978563327366E-2</v>
      </c>
    </row>
    <row r="28" spans="1:4" x14ac:dyDescent="0.25">
      <c r="A28" s="63" t="s">
        <v>704</v>
      </c>
      <c r="B28" s="53" t="s">
        <v>705</v>
      </c>
      <c r="C28" s="39">
        <v>5.783667199823006E-2</v>
      </c>
      <c r="D28" s="50">
        <v>5.7706000036873289E-2</v>
      </c>
    </row>
    <row r="29" spans="1:4" x14ac:dyDescent="0.25">
      <c r="A29" s="63" t="s">
        <v>706</v>
      </c>
      <c r="B29" s="53" t="s">
        <v>707</v>
      </c>
      <c r="C29" s="39">
        <v>7.1919735455142103E-2</v>
      </c>
      <c r="D29" s="50">
        <v>7.1651478880335961E-2</v>
      </c>
    </row>
    <row r="30" spans="1:4" x14ac:dyDescent="0.25">
      <c r="A30" s="63" t="s">
        <v>708</v>
      </c>
      <c r="B30" s="53" t="s">
        <v>709</v>
      </c>
      <c r="C30" s="39">
        <v>6.0637906082554996E-2</v>
      </c>
      <c r="D30" s="50">
        <v>6.0490421503898356E-2</v>
      </c>
    </row>
    <row r="31" spans="1:4" x14ac:dyDescent="0.25">
      <c r="A31" s="63" t="s">
        <v>710</v>
      </c>
      <c r="B31" s="53" t="s">
        <v>711</v>
      </c>
      <c r="C31" s="39">
        <v>5.3075835585598349E-2</v>
      </c>
      <c r="D31" s="50">
        <v>5.2956978563327366E-2</v>
      </c>
    </row>
    <row r="32" spans="1:4" x14ac:dyDescent="0.25">
      <c r="A32" s="63" t="s">
        <v>712</v>
      </c>
      <c r="B32" s="53" t="s">
        <v>713</v>
      </c>
      <c r="C32" s="39">
        <v>6.06144146565556E-2</v>
      </c>
      <c r="D32" s="50">
        <v>6.0486211951230551E-2</v>
      </c>
    </row>
    <row r="33" spans="1:4" x14ac:dyDescent="0.25">
      <c r="A33" s="63" t="s">
        <v>714</v>
      </c>
      <c r="B33" s="53" t="s">
        <v>715</v>
      </c>
      <c r="C33" s="39">
        <v>5.1563858398962728E-2</v>
      </c>
      <c r="D33" s="50">
        <v>5.170103299515022E-2</v>
      </c>
    </row>
    <row r="34" spans="1:4" x14ac:dyDescent="0.25">
      <c r="A34" s="63" t="s">
        <v>716</v>
      </c>
      <c r="B34" s="53" t="s">
        <v>717</v>
      </c>
      <c r="C34" s="39">
        <v>4.3673857317864412E-2</v>
      </c>
      <c r="D34" s="50">
        <v>4.3555471442166996E-2</v>
      </c>
    </row>
    <row r="35" spans="1:4" x14ac:dyDescent="0.25">
      <c r="A35" s="63" t="s">
        <v>718</v>
      </c>
      <c r="B35" s="53" t="s">
        <v>719</v>
      </c>
      <c r="C35" s="39">
        <v>4.8741801069101587E-2</v>
      </c>
      <c r="D35" s="50">
        <v>4.8612575294387735E-2</v>
      </c>
    </row>
    <row r="36" spans="1:4" x14ac:dyDescent="0.25">
      <c r="A36" s="63" t="s">
        <v>720</v>
      </c>
      <c r="B36" s="53" t="s">
        <v>721</v>
      </c>
      <c r="C36" s="39">
        <v>6.2657695835720922E-2</v>
      </c>
      <c r="D36" s="50">
        <v>6.2530981065081745E-2</v>
      </c>
    </row>
    <row r="37" spans="1:4" x14ac:dyDescent="0.25">
      <c r="A37" s="63" t="s">
        <v>722</v>
      </c>
      <c r="B37" s="53" t="s">
        <v>723</v>
      </c>
      <c r="C37" s="39">
        <v>0.10459546169766773</v>
      </c>
      <c r="D37" s="50">
        <v>0.1042841875662685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0.13239353748931557</v>
      </c>
      <c r="D5" s="40">
        <v>0.13201297360128394</v>
      </c>
    </row>
    <row r="6" spans="1:4" x14ac:dyDescent="0.25">
      <c r="A6" s="48" t="s">
        <v>725</v>
      </c>
      <c r="B6" s="49" t="s">
        <v>55</v>
      </c>
      <c r="C6" s="39">
        <v>0.13479387180754332</v>
      </c>
      <c r="D6" s="45">
        <v>0.13459263269249222</v>
      </c>
    </row>
    <row r="7" spans="1:4" x14ac:dyDescent="0.25">
      <c r="A7" s="48" t="s">
        <v>726</v>
      </c>
      <c r="B7" s="49" t="s">
        <v>63</v>
      </c>
      <c r="C7" s="39">
        <v>7.5506740395202276E-2</v>
      </c>
      <c r="D7" s="50">
        <v>7.5271925602546155E-2</v>
      </c>
    </row>
    <row r="8" spans="1:4" x14ac:dyDescent="0.25">
      <c r="A8" s="48" t="s">
        <v>727</v>
      </c>
      <c r="B8" s="49" t="s">
        <v>71</v>
      </c>
      <c r="C8" s="39">
        <v>0.11335324051072147</v>
      </c>
      <c r="D8" s="50">
        <v>0.11287124105690333</v>
      </c>
    </row>
    <row r="9" spans="1:4" x14ac:dyDescent="0.25">
      <c r="A9" s="48" t="s">
        <v>728</v>
      </c>
      <c r="B9" s="49" t="s">
        <v>43</v>
      </c>
      <c r="C9" s="39">
        <v>0.12098639113686713</v>
      </c>
      <c r="D9" s="45">
        <v>0.12084932703751178</v>
      </c>
    </row>
    <row r="10" spans="1:4" x14ac:dyDescent="0.25">
      <c r="A10" s="48" t="s">
        <v>729</v>
      </c>
      <c r="B10" s="49" t="s">
        <v>89</v>
      </c>
      <c r="C10" s="39">
        <v>5.8565031516885094E-2</v>
      </c>
      <c r="D10" s="50">
        <v>5.8438371808446542E-2</v>
      </c>
    </row>
    <row r="11" spans="1:4" x14ac:dyDescent="0.25">
      <c r="A11" s="48" t="s">
        <v>730</v>
      </c>
      <c r="B11" s="49" t="s">
        <v>113</v>
      </c>
      <c r="C11" s="39">
        <v>9.310765086205848E-2</v>
      </c>
      <c r="D11" s="45">
        <v>9.3042252151165072E-2</v>
      </c>
    </row>
    <row r="12" spans="1:4" x14ac:dyDescent="0.25">
      <c r="A12" s="48" t="s">
        <v>731</v>
      </c>
      <c r="B12" s="49" t="s">
        <v>111</v>
      </c>
      <c r="C12" s="39">
        <v>7.4278250580142105E-2</v>
      </c>
      <c r="D12" s="50">
        <v>7.4084447390585062E-2</v>
      </c>
    </row>
    <row r="13" spans="1:4" x14ac:dyDescent="0.25">
      <c r="A13" s="48" t="s">
        <v>732</v>
      </c>
      <c r="B13" s="49" t="s">
        <v>164</v>
      </c>
      <c r="C13" s="39">
        <v>7.8566871438920383E-2</v>
      </c>
      <c r="D13" s="45">
        <v>7.8365804386670124E-2</v>
      </c>
    </row>
    <row r="14" spans="1:4" x14ac:dyDescent="0.25">
      <c r="A14" s="48" t="s">
        <v>733</v>
      </c>
      <c r="B14" s="49" t="s">
        <v>172</v>
      </c>
      <c r="C14" s="39">
        <v>0.13157648888399154</v>
      </c>
      <c r="D14" s="50">
        <v>0.13159822255818859</v>
      </c>
    </row>
    <row r="15" spans="1:4" x14ac:dyDescent="0.25">
      <c r="A15" s="48" t="s">
        <v>734</v>
      </c>
      <c r="B15" s="49" t="s">
        <v>506</v>
      </c>
      <c r="C15" s="39">
        <v>9.9864897134587433E-2</v>
      </c>
      <c r="D15" s="45">
        <v>9.9647911535426736E-2</v>
      </c>
    </row>
    <row r="16" spans="1:4" x14ac:dyDescent="0.25">
      <c r="A16" s="48" t="s">
        <v>735</v>
      </c>
      <c r="B16" s="49" t="s">
        <v>168</v>
      </c>
      <c r="C16" s="39">
        <v>5.8798083093021404E-2</v>
      </c>
      <c r="D16" s="50">
        <v>5.8638327868614171E-2</v>
      </c>
    </row>
    <row r="17" spans="1:4" x14ac:dyDescent="0.25">
      <c r="A17" s="48" t="s">
        <v>736</v>
      </c>
      <c r="B17" s="49" t="s">
        <v>166</v>
      </c>
      <c r="C17" s="39">
        <v>0.12028033699819372</v>
      </c>
      <c r="D17" s="45">
        <v>0.11996291883176473</v>
      </c>
    </row>
    <row r="18" spans="1:4" x14ac:dyDescent="0.25">
      <c r="A18" s="48" t="s">
        <v>737</v>
      </c>
      <c r="B18" s="49" t="s">
        <v>184</v>
      </c>
      <c r="C18" s="39">
        <v>7.0059228147751396E-2</v>
      </c>
      <c r="D18" s="50">
        <v>6.9869088523654546E-2</v>
      </c>
    </row>
    <row r="19" spans="1:4" x14ac:dyDescent="0.25">
      <c r="A19" s="48" t="s">
        <v>738</v>
      </c>
      <c r="B19" s="49" t="s">
        <v>156</v>
      </c>
      <c r="C19" s="39">
        <v>0.1397494266932201</v>
      </c>
      <c r="D19" s="45">
        <v>0.13921487568343022</v>
      </c>
    </row>
    <row r="20" spans="1:4" x14ac:dyDescent="0.25">
      <c r="A20" s="48" t="s">
        <v>739</v>
      </c>
      <c r="B20" s="49" t="s">
        <v>206</v>
      </c>
      <c r="C20" s="39">
        <v>6.2339761040080259E-2</v>
      </c>
      <c r="D20" s="50">
        <v>6.2339285385495678E-2</v>
      </c>
    </row>
    <row r="21" spans="1:4" x14ac:dyDescent="0.25">
      <c r="A21" s="48" t="s">
        <v>740</v>
      </c>
      <c r="B21" s="49" t="s">
        <v>234</v>
      </c>
      <c r="C21" s="39">
        <v>6.038776372756182E-2</v>
      </c>
      <c r="D21" s="45">
        <v>6.0392654338179884E-2</v>
      </c>
    </row>
    <row r="22" spans="1:4" x14ac:dyDescent="0.25">
      <c r="A22" s="48" t="s">
        <v>741</v>
      </c>
      <c r="B22" s="49" t="s">
        <v>616</v>
      </c>
      <c r="C22" s="39">
        <v>0.10343474665112146</v>
      </c>
      <c r="D22" s="50">
        <v>0.10312232522192626</v>
      </c>
    </row>
    <row r="23" spans="1:4" x14ac:dyDescent="0.25">
      <c r="A23" s="48" t="s">
        <v>742</v>
      </c>
      <c r="B23" s="49" t="s">
        <v>232</v>
      </c>
      <c r="C23" s="39">
        <v>6.5763453197116281E-2</v>
      </c>
      <c r="D23" s="45">
        <v>6.5766649891868575E-2</v>
      </c>
    </row>
    <row r="24" spans="1:4" x14ac:dyDescent="0.25">
      <c r="A24" s="48" t="s">
        <v>743</v>
      </c>
      <c r="B24" s="49" t="s">
        <v>244</v>
      </c>
      <c r="C24" s="39">
        <v>0.24146827172470681</v>
      </c>
      <c r="D24" s="50">
        <v>0.24073794361756745</v>
      </c>
    </row>
    <row r="25" spans="1:4" x14ac:dyDescent="0.25">
      <c r="A25" s="48" t="s">
        <v>744</v>
      </c>
      <c r="B25" s="49" t="s">
        <v>246</v>
      </c>
      <c r="C25" s="39">
        <v>0.24176473843747684</v>
      </c>
      <c r="D25" s="45">
        <v>0.24105669958572853</v>
      </c>
    </row>
    <row r="26" spans="1:4" x14ac:dyDescent="0.25">
      <c r="A26" s="48" t="s">
        <v>745</v>
      </c>
      <c r="B26" s="49" t="s">
        <v>214</v>
      </c>
      <c r="C26" s="39">
        <v>0.23039756186408034</v>
      </c>
      <c r="D26" s="50">
        <v>0.22976596496865945</v>
      </c>
    </row>
    <row r="27" spans="1:4" x14ac:dyDescent="0.25">
      <c r="A27" s="48" t="s">
        <v>746</v>
      </c>
      <c r="B27" s="49" t="s">
        <v>367</v>
      </c>
      <c r="C27" s="39">
        <v>0.11179392205047224</v>
      </c>
      <c r="D27" s="45">
        <v>0.11145320792814377</v>
      </c>
    </row>
    <row r="28" spans="1:4" x14ac:dyDescent="0.25">
      <c r="A28" s="48" t="s">
        <v>747</v>
      </c>
      <c r="B28" s="49" t="s">
        <v>268</v>
      </c>
      <c r="C28" s="39">
        <v>5.8194652068954855E-2</v>
      </c>
      <c r="D28" s="50">
        <v>5.8027917120963821E-2</v>
      </c>
    </row>
    <row r="29" spans="1:4" x14ac:dyDescent="0.25">
      <c r="A29" s="48" t="s">
        <v>748</v>
      </c>
      <c r="B29" s="49" t="s">
        <v>260</v>
      </c>
      <c r="C29" s="39">
        <v>9.5444880162417645E-2</v>
      </c>
      <c r="D29" s="45">
        <v>9.521514083555549E-2</v>
      </c>
    </row>
    <row r="30" spans="1:4" x14ac:dyDescent="0.25">
      <c r="A30" s="48" t="s">
        <v>749</v>
      </c>
      <c r="B30" s="49" t="s">
        <v>278</v>
      </c>
      <c r="C30" s="39">
        <v>6.0960569992478023E-2</v>
      </c>
      <c r="D30" s="50">
        <v>6.0799191897187486E-2</v>
      </c>
    </row>
    <row r="31" spans="1:4" x14ac:dyDescent="0.25">
      <c r="A31" s="48" t="s">
        <v>750</v>
      </c>
      <c r="B31" s="49" t="s">
        <v>334</v>
      </c>
      <c r="C31" s="39">
        <v>7.0423831359766001E-2</v>
      </c>
      <c r="D31" s="45">
        <v>7.0332460589782944E-2</v>
      </c>
    </row>
    <row r="32" spans="1:4" x14ac:dyDescent="0.25">
      <c r="A32" s="48" t="s">
        <v>751</v>
      </c>
      <c r="B32" s="49" t="s">
        <v>280</v>
      </c>
      <c r="C32" s="39">
        <v>0.13473293795212754</v>
      </c>
      <c r="D32" s="50">
        <v>0.1344360994646113</v>
      </c>
    </row>
    <row r="33" spans="1:4" x14ac:dyDescent="0.25">
      <c r="A33" s="48" t="s">
        <v>752</v>
      </c>
      <c r="B33" s="49" t="s">
        <v>292</v>
      </c>
      <c r="C33" s="39">
        <v>5.4325705645208985E-2</v>
      </c>
      <c r="D33" s="45">
        <v>5.4128284234612738E-2</v>
      </c>
    </row>
    <row r="34" spans="1:4" x14ac:dyDescent="0.25">
      <c r="A34" s="48" t="s">
        <v>753</v>
      </c>
      <c r="B34" s="49" t="s">
        <v>248</v>
      </c>
      <c r="C34" s="39">
        <v>0.24192102521757897</v>
      </c>
      <c r="D34" s="50">
        <v>0.2412052455697164</v>
      </c>
    </row>
    <row r="35" spans="1:4" x14ac:dyDescent="0.25">
      <c r="A35" s="48" t="s">
        <v>754</v>
      </c>
      <c r="B35" s="49" t="s">
        <v>328</v>
      </c>
      <c r="C35" s="39">
        <v>8.9732750856234084E-2</v>
      </c>
      <c r="D35" s="45">
        <v>8.948494338118386E-2</v>
      </c>
    </row>
    <row r="36" spans="1:4" x14ac:dyDescent="0.25">
      <c r="A36" s="48" t="s">
        <v>755</v>
      </c>
      <c r="B36" s="49" t="s">
        <v>622</v>
      </c>
      <c r="C36" s="39">
        <v>4.9793022796531222E-2</v>
      </c>
      <c r="D36" s="50">
        <v>4.9671733056558046E-2</v>
      </c>
    </row>
    <row r="37" spans="1:4" x14ac:dyDescent="0.25">
      <c r="A37" s="48" t="s">
        <v>756</v>
      </c>
      <c r="B37" s="49" t="s">
        <v>330</v>
      </c>
      <c r="C37" s="39">
        <v>6.1035519364542955E-2</v>
      </c>
      <c r="D37" s="45">
        <v>6.095307799943124E-2</v>
      </c>
    </row>
    <row r="38" spans="1:4" x14ac:dyDescent="0.25">
      <c r="A38" s="48" t="s">
        <v>757</v>
      </c>
      <c r="B38" s="49" t="s">
        <v>474</v>
      </c>
      <c r="C38" s="39">
        <v>6.4278008002800022E-2</v>
      </c>
      <c r="D38" s="50">
        <v>6.4097254201392784E-2</v>
      </c>
    </row>
    <row r="39" spans="1:4" x14ac:dyDescent="0.25">
      <c r="A39" s="48" t="s">
        <v>758</v>
      </c>
      <c r="B39" s="49" t="s">
        <v>626</v>
      </c>
      <c r="C39" s="39">
        <v>4.9074156751048481E-2</v>
      </c>
      <c r="D39" s="45">
        <v>4.8959065276916881E-2</v>
      </c>
    </row>
    <row r="40" spans="1:4" x14ac:dyDescent="0.25">
      <c r="A40" s="48" t="s">
        <v>759</v>
      </c>
      <c r="B40" s="49" t="s">
        <v>350</v>
      </c>
      <c r="C40" s="39">
        <v>7.5045987521309657E-2</v>
      </c>
      <c r="D40" s="50">
        <v>7.5050485224652616E-2</v>
      </c>
    </row>
    <row r="41" spans="1:4" x14ac:dyDescent="0.25">
      <c r="A41" s="48" t="s">
        <v>760</v>
      </c>
      <c r="B41" s="49" t="s">
        <v>502</v>
      </c>
      <c r="C41" s="39">
        <v>6.8746410894870102E-2</v>
      </c>
      <c r="D41" s="45">
        <v>6.862867036825876E-2</v>
      </c>
    </row>
    <row r="42" spans="1:4" x14ac:dyDescent="0.25">
      <c r="A42" s="48" t="s">
        <v>761</v>
      </c>
      <c r="B42" s="49" t="s">
        <v>358</v>
      </c>
      <c r="C42" s="39">
        <v>5.9467504472367747E-2</v>
      </c>
      <c r="D42" s="50">
        <v>5.9323887583347376E-2</v>
      </c>
    </row>
    <row r="43" spans="1:4" x14ac:dyDescent="0.25">
      <c r="A43" s="48" t="s">
        <v>762</v>
      </c>
      <c r="B43" s="49" t="s">
        <v>375</v>
      </c>
      <c r="C43" s="39">
        <v>0.1620114706299815</v>
      </c>
      <c r="D43" s="45">
        <v>0.16158040334731508</v>
      </c>
    </row>
    <row r="44" spans="1:4" x14ac:dyDescent="0.25">
      <c r="A44" s="48" t="s">
        <v>763</v>
      </c>
      <c r="B44" s="49" t="s">
        <v>230</v>
      </c>
      <c r="C44" s="39">
        <v>5.7578148477443407E-2</v>
      </c>
      <c r="D44" s="50">
        <v>5.741427056996519E-2</v>
      </c>
    </row>
    <row r="45" spans="1:4" x14ac:dyDescent="0.25">
      <c r="A45" s="48" t="s">
        <v>764</v>
      </c>
      <c r="B45" s="49" t="s">
        <v>385</v>
      </c>
      <c r="C45" s="39">
        <v>8.4174620135434919E-2</v>
      </c>
      <c r="D45" s="45">
        <v>8.396989535454491E-2</v>
      </c>
    </row>
    <row r="46" spans="1:4" x14ac:dyDescent="0.25">
      <c r="A46" s="48" t="s">
        <v>765</v>
      </c>
      <c r="B46" s="49" t="s">
        <v>389</v>
      </c>
      <c r="C46" s="39">
        <v>0.11126986726171091</v>
      </c>
      <c r="D46" s="50">
        <v>0.11082329953324283</v>
      </c>
    </row>
    <row r="47" spans="1:4" x14ac:dyDescent="0.25">
      <c r="A47" s="48" t="s">
        <v>766</v>
      </c>
      <c r="B47" s="49" t="s">
        <v>340</v>
      </c>
      <c r="C47" s="39">
        <v>0.10062879769531932</v>
      </c>
      <c r="D47" s="45">
        <v>0.10031531196961421</v>
      </c>
    </row>
    <row r="48" spans="1:4" x14ac:dyDescent="0.25">
      <c r="A48" s="48" t="s">
        <v>767</v>
      </c>
      <c r="B48" s="49" t="s">
        <v>393</v>
      </c>
      <c r="C48" s="39">
        <v>5.4982943678623858E-2</v>
      </c>
      <c r="D48" s="50">
        <v>5.480524572098551E-2</v>
      </c>
    </row>
    <row r="49" spans="1:4" x14ac:dyDescent="0.25">
      <c r="A49" s="48" t="s">
        <v>768</v>
      </c>
      <c r="B49" s="49" t="s">
        <v>397</v>
      </c>
      <c r="C49" s="39">
        <v>0.12942700942525234</v>
      </c>
      <c r="D49" s="45">
        <v>0.12903332857989464</v>
      </c>
    </row>
    <row r="50" spans="1:4" x14ac:dyDescent="0.25">
      <c r="A50" s="48" t="s">
        <v>769</v>
      </c>
      <c r="B50" s="49" t="s">
        <v>399</v>
      </c>
      <c r="C50" s="39">
        <v>7.9395942628429139E-2</v>
      </c>
      <c r="D50" s="50">
        <v>7.9333381541248083E-2</v>
      </c>
    </row>
    <row r="51" spans="1:4" x14ac:dyDescent="0.25">
      <c r="A51" s="48" t="s">
        <v>770</v>
      </c>
      <c r="B51" s="49" t="s">
        <v>270</v>
      </c>
      <c r="C51" s="39">
        <v>8.8145365744034559E-2</v>
      </c>
      <c r="D51" s="45">
        <v>8.8179233955333461E-2</v>
      </c>
    </row>
    <row r="52" spans="1:4" x14ac:dyDescent="0.25">
      <c r="A52" s="48" t="s">
        <v>771</v>
      </c>
      <c r="B52" s="49" t="s">
        <v>176</v>
      </c>
      <c r="C52" s="39">
        <v>0.18760015384457088</v>
      </c>
      <c r="D52" s="50">
        <v>0.18755422470944944</v>
      </c>
    </row>
    <row r="53" spans="1:4" x14ac:dyDescent="0.25">
      <c r="A53" s="48" t="s">
        <v>772</v>
      </c>
      <c r="B53" s="49" t="s">
        <v>117</v>
      </c>
      <c r="C53" s="39">
        <v>6.7310000122821484E-2</v>
      </c>
      <c r="D53" s="45">
        <v>6.7161088345311926E-2</v>
      </c>
    </row>
    <row r="54" spans="1:4" x14ac:dyDescent="0.25">
      <c r="A54" s="48" t="s">
        <v>773</v>
      </c>
      <c r="B54" s="49" t="s">
        <v>414</v>
      </c>
      <c r="C54" s="39">
        <v>0.12897052646294552</v>
      </c>
      <c r="D54" s="50">
        <v>0.12859555760543118</v>
      </c>
    </row>
    <row r="55" spans="1:4" x14ac:dyDescent="0.25">
      <c r="A55" s="48" t="s">
        <v>774</v>
      </c>
      <c r="B55" s="49" t="s">
        <v>140</v>
      </c>
      <c r="C55" s="39">
        <v>0.12022523215003231</v>
      </c>
      <c r="D55" s="45">
        <v>0.11990551805802434</v>
      </c>
    </row>
    <row r="56" spans="1:4" x14ac:dyDescent="0.25">
      <c r="A56" s="48" t="s">
        <v>775</v>
      </c>
      <c r="B56" s="49" t="s">
        <v>436</v>
      </c>
      <c r="C56" s="39">
        <v>9.0867446389714918E-2</v>
      </c>
      <c r="D56" s="50">
        <v>9.0559757981957437E-2</v>
      </c>
    </row>
    <row r="57" spans="1:4" x14ac:dyDescent="0.25">
      <c r="A57" s="48" t="s">
        <v>776</v>
      </c>
      <c r="B57" s="49" t="s">
        <v>556</v>
      </c>
      <c r="C57" s="39">
        <v>0.12816570545592698</v>
      </c>
      <c r="D57" s="45">
        <v>0.1277877890687853</v>
      </c>
    </row>
    <row r="58" spans="1:4" x14ac:dyDescent="0.25">
      <c r="A58" s="48" t="s">
        <v>777</v>
      </c>
      <c r="B58" s="49" t="s">
        <v>602</v>
      </c>
      <c r="C58" s="39">
        <v>0.1298633750639632</v>
      </c>
      <c r="D58" s="50">
        <v>0.12957921086007251</v>
      </c>
    </row>
    <row r="59" spans="1:4" x14ac:dyDescent="0.25">
      <c r="A59" s="48" t="s">
        <v>778</v>
      </c>
      <c r="B59" s="49" t="s">
        <v>456</v>
      </c>
      <c r="C59" s="39">
        <v>7.8074766227841472E-2</v>
      </c>
      <c r="D59" s="45">
        <v>7.7873004823085484E-2</v>
      </c>
    </row>
    <row r="60" spans="1:4" x14ac:dyDescent="0.25">
      <c r="A60" s="48" t="s">
        <v>779</v>
      </c>
      <c r="B60" s="49" t="s">
        <v>454</v>
      </c>
      <c r="C60" s="39">
        <v>6.9953906470281088E-2</v>
      </c>
      <c r="D60" s="50">
        <v>6.9877119883909586E-2</v>
      </c>
    </row>
    <row r="61" spans="1:4" x14ac:dyDescent="0.25">
      <c r="A61" s="48" t="s">
        <v>780</v>
      </c>
      <c r="B61" s="49" t="s">
        <v>362</v>
      </c>
      <c r="C61" s="39">
        <v>7.7880679859789054E-2</v>
      </c>
      <c r="D61" s="45">
        <v>7.756691599772024E-2</v>
      </c>
    </row>
    <row r="62" spans="1:4" x14ac:dyDescent="0.25">
      <c r="A62" s="48" t="s">
        <v>781</v>
      </c>
      <c r="B62" s="49" t="s">
        <v>67</v>
      </c>
      <c r="C62" s="39">
        <v>0.12398070012199176</v>
      </c>
      <c r="D62" s="50">
        <v>0.1236488051149021</v>
      </c>
    </row>
    <row r="63" spans="1:4" x14ac:dyDescent="0.25">
      <c r="A63" s="48" t="s">
        <v>782</v>
      </c>
      <c r="B63" s="49" t="s">
        <v>468</v>
      </c>
      <c r="C63" s="39">
        <v>7.063486328234142E-2</v>
      </c>
      <c r="D63" s="45">
        <v>7.0624912371470588E-2</v>
      </c>
    </row>
    <row r="64" spans="1:4" x14ac:dyDescent="0.25">
      <c r="A64" s="48" t="s">
        <v>783</v>
      </c>
      <c r="B64" s="49" t="s">
        <v>122</v>
      </c>
      <c r="C64" s="39">
        <v>0.23046623574065242</v>
      </c>
      <c r="D64" s="45">
        <v>0.22986565202648659</v>
      </c>
    </row>
    <row r="65" spans="1:4" x14ac:dyDescent="0.25">
      <c r="A65" s="48" t="s">
        <v>784</v>
      </c>
      <c r="B65" s="49" t="s">
        <v>564</v>
      </c>
      <c r="C65" s="39">
        <v>6.6618580520257792E-2</v>
      </c>
      <c r="D65" s="45">
        <v>6.6397261379652031E-2</v>
      </c>
    </row>
    <row r="66" spans="1:4" x14ac:dyDescent="0.25">
      <c r="A66" s="48" t="s">
        <v>785</v>
      </c>
      <c r="B66" s="49" t="s">
        <v>101</v>
      </c>
      <c r="C66" s="39">
        <v>7.5988314255778025E-2</v>
      </c>
      <c r="D66" s="45">
        <v>7.5876035343855647E-2</v>
      </c>
    </row>
    <row r="67" spans="1:4" x14ac:dyDescent="0.25">
      <c r="A67" s="48" t="s">
        <v>786</v>
      </c>
      <c r="B67" s="49" t="s">
        <v>562</v>
      </c>
      <c r="C67" s="39">
        <v>7.6836940910250201E-2</v>
      </c>
      <c r="D67" s="45">
        <v>7.6662412197773228E-2</v>
      </c>
    </row>
    <row r="68" spans="1:4" x14ac:dyDescent="0.25">
      <c r="A68" s="48" t="s">
        <v>787</v>
      </c>
      <c r="B68" s="49" t="s">
        <v>478</v>
      </c>
      <c r="C68" s="39">
        <v>8.3265177856166148E-2</v>
      </c>
      <c r="D68" s="45">
        <v>8.3062929221132023E-2</v>
      </c>
    </row>
    <row r="69" spans="1:4" x14ac:dyDescent="0.25">
      <c r="A69" s="48" t="s">
        <v>788</v>
      </c>
      <c r="B69" s="49" t="s">
        <v>484</v>
      </c>
      <c r="C69" s="39">
        <v>6.7900396698414023E-2</v>
      </c>
      <c r="D69" s="45">
        <v>6.7773444840664498E-2</v>
      </c>
    </row>
    <row r="70" spans="1:4" x14ac:dyDescent="0.25">
      <c r="A70" s="48" t="s">
        <v>789</v>
      </c>
      <c r="B70" s="49" t="s">
        <v>486</v>
      </c>
      <c r="C70" s="39">
        <v>8.0522048970229548E-2</v>
      </c>
      <c r="D70" s="45">
        <v>8.0181637686093932E-2</v>
      </c>
    </row>
    <row r="71" spans="1:4" x14ac:dyDescent="0.25">
      <c r="A71" s="48" t="s">
        <v>790</v>
      </c>
      <c r="B71" s="49" t="s">
        <v>492</v>
      </c>
      <c r="C71" s="39">
        <v>0.20178115135503571</v>
      </c>
      <c r="D71" s="45">
        <v>0.20109734188423184</v>
      </c>
    </row>
    <row r="72" spans="1:4" x14ac:dyDescent="0.25">
      <c r="A72" s="48" t="s">
        <v>791</v>
      </c>
      <c r="B72" s="49" t="s">
        <v>522</v>
      </c>
      <c r="C72" s="39">
        <v>0.11408353230511899</v>
      </c>
      <c r="D72" s="45">
        <v>0.1137671147852901</v>
      </c>
    </row>
    <row r="73" spans="1:4" x14ac:dyDescent="0.25">
      <c r="A73" s="48" t="s">
        <v>792</v>
      </c>
      <c r="B73" s="49" t="s">
        <v>75</v>
      </c>
      <c r="C73" s="39">
        <v>6.9577019160873416E-2</v>
      </c>
      <c r="D73" s="45">
        <v>6.9566601772341113E-2</v>
      </c>
    </row>
    <row r="74" spans="1:4" x14ac:dyDescent="0.25">
      <c r="A74" s="48" t="s">
        <v>793</v>
      </c>
      <c r="B74" s="49" t="s">
        <v>534</v>
      </c>
      <c r="C74" s="39">
        <v>5.1870501533677081E-2</v>
      </c>
      <c r="D74" s="45">
        <v>5.1722407579578543E-2</v>
      </c>
    </row>
    <row r="75" spans="1:4" x14ac:dyDescent="0.25">
      <c r="A75" s="48" t="s">
        <v>794</v>
      </c>
      <c r="B75" s="49" t="s">
        <v>542</v>
      </c>
      <c r="C75" s="39">
        <v>7.2536020632801526E-2</v>
      </c>
      <c r="D75" s="45">
        <v>7.2352339928223264E-2</v>
      </c>
    </row>
    <row r="76" spans="1:4" x14ac:dyDescent="0.25">
      <c r="A76" s="48" t="s">
        <v>795</v>
      </c>
      <c r="B76" s="49" t="s">
        <v>242</v>
      </c>
      <c r="C76" s="39">
        <v>0.23925186347045374</v>
      </c>
      <c r="D76" s="45">
        <v>0.23918375207024703</v>
      </c>
    </row>
    <row r="77" spans="1:4" x14ac:dyDescent="0.25">
      <c r="A77" s="48" t="s">
        <v>796</v>
      </c>
      <c r="B77" s="49" t="s">
        <v>546</v>
      </c>
      <c r="C77" s="39">
        <v>0.18577749980942709</v>
      </c>
      <c r="D77" s="45">
        <v>0.18531855202305689</v>
      </c>
    </row>
    <row r="78" spans="1:4" x14ac:dyDescent="0.25">
      <c r="A78" s="48" t="s">
        <v>797</v>
      </c>
      <c r="B78" s="49" t="s">
        <v>49</v>
      </c>
      <c r="C78" s="39">
        <v>5.6455670130644342E-2</v>
      </c>
      <c r="D78" s="45">
        <v>5.6317825789015917E-2</v>
      </c>
    </row>
    <row r="79" spans="1:4" x14ac:dyDescent="0.25">
      <c r="A79" s="48" t="s">
        <v>798</v>
      </c>
      <c r="B79" s="49" t="s">
        <v>120</v>
      </c>
      <c r="C79" s="39">
        <v>0.22967810696050067</v>
      </c>
      <c r="D79" s="45">
        <v>0.22910015010886808</v>
      </c>
    </row>
    <row r="80" spans="1:4" x14ac:dyDescent="0.25">
      <c r="A80" s="48" t="s">
        <v>799</v>
      </c>
      <c r="B80" s="49" t="s">
        <v>124</v>
      </c>
      <c r="C80" s="39">
        <v>0.23079420952351973</v>
      </c>
      <c r="D80" s="45">
        <v>0.23016867042156175</v>
      </c>
    </row>
    <row r="81" spans="1:4" x14ac:dyDescent="0.25">
      <c r="A81" s="48" t="s">
        <v>800</v>
      </c>
      <c r="B81" s="49" t="s">
        <v>188</v>
      </c>
      <c r="C81" s="39">
        <v>6.0792410725753386E-2</v>
      </c>
      <c r="D81" s="45">
        <v>6.0636636218200889E-2</v>
      </c>
    </row>
    <row r="82" spans="1:4" x14ac:dyDescent="0.25">
      <c r="A82" s="48" t="s">
        <v>801</v>
      </c>
      <c r="B82" s="49" t="s">
        <v>190</v>
      </c>
      <c r="C82" s="39">
        <v>0.1538907861612977</v>
      </c>
      <c r="D82" s="45">
        <v>0.15348124395823581</v>
      </c>
    </row>
    <row r="83" spans="1:4" x14ac:dyDescent="0.25">
      <c r="A83" s="48" t="s">
        <v>802</v>
      </c>
      <c r="B83" s="49" t="s">
        <v>182</v>
      </c>
      <c r="C83" s="39">
        <v>0.10166754409931859</v>
      </c>
      <c r="D83" s="45">
        <v>0.10139785152733459</v>
      </c>
    </row>
    <row r="84" spans="1:4" x14ac:dyDescent="0.25">
      <c r="A84" s="48" t="s">
        <v>803</v>
      </c>
      <c r="B84" s="49" t="s">
        <v>578</v>
      </c>
      <c r="C84" s="39">
        <v>0.13497205322459813</v>
      </c>
      <c r="D84" s="45">
        <v>0.13454904445212959</v>
      </c>
    </row>
    <row r="85" spans="1:4" x14ac:dyDescent="0.25">
      <c r="A85" s="48" t="s">
        <v>804</v>
      </c>
      <c r="B85" s="49" t="s">
        <v>438</v>
      </c>
      <c r="C85" s="39">
        <v>0.18859667032728442</v>
      </c>
      <c r="D85" s="45">
        <v>0.18821347564841992</v>
      </c>
    </row>
    <row r="86" spans="1:4" x14ac:dyDescent="0.25">
      <c r="A86" s="48" t="s">
        <v>805</v>
      </c>
      <c r="B86" s="49" t="s">
        <v>45</v>
      </c>
      <c r="C86" s="39">
        <v>0.15013835278967627</v>
      </c>
      <c r="D86" s="45">
        <v>0.14982562124418802</v>
      </c>
    </row>
    <row r="87" spans="1:4" x14ac:dyDescent="0.25">
      <c r="A87" s="48" t="s">
        <v>806</v>
      </c>
      <c r="B87" s="49" t="s">
        <v>588</v>
      </c>
      <c r="C87" s="39">
        <v>7.5615916728900723E-2</v>
      </c>
      <c r="D87" s="45">
        <v>7.5475700120205449E-2</v>
      </c>
    </row>
    <row r="88" spans="1:4" x14ac:dyDescent="0.25">
      <c r="A88" s="48" t="s">
        <v>807</v>
      </c>
      <c r="B88" s="49" t="s">
        <v>594</v>
      </c>
      <c r="C88" s="39">
        <v>0.21203968147776073</v>
      </c>
      <c r="D88" s="45">
        <v>0.21204850918477644</v>
      </c>
    </row>
    <row r="89" spans="1:4" x14ac:dyDescent="0.25">
      <c r="A89" s="48" t="s">
        <v>808</v>
      </c>
      <c r="B89" s="49" t="s">
        <v>290</v>
      </c>
      <c r="C89" s="39">
        <v>7.0932663048336009E-2</v>
      </c>
      <c r="D89" s="45">
        <v>7.0798469892264251E-2</v>
      </c>
    </row>
    <row r="90" spans="1:4" x14ac:dyDescent="0.25">
      <c r="A90" s="48" t="s">
        <v>809</v>
      </c>
      <c r="B90" s="49" t="s">
        <v>600</v>
      </c>
      <c r="C90" s="39">
        <v>5.826832474573311E-2</v>
      </c>
      <c r="D90" s="45">
        <v>5.8108960942908607E-2</v>
      </c>
    </row>
    <row r="91" spans="1:4" x14ac:dyDescent="0.25">
      <c r="A91" s="48" t="s">
        <v>810</v>
      </c>
      <c r="B91" s="49" t="s">
        <v>590</v>
      </c>
      <c r="C91" s="39">
        <v>0.14895411433329642</v>
      </c>
      <c r="D91" s="45">
        <v>0.14868259817513613</v>
      </c>
    </row>
    <row r="92" spans="1:4" x14ac:dyDescent="0.25">
      <c r="A92" s="48" t="s">
        <v>811</v>
      </c>
      <c r="B92" s="49" t="s">
        <v>612</v>
      </c>
      <c r="C92" s="39">
        <v>1.8049018542148694E-2</v>
      </c>
      <c r="D92" s="45">
        <v>1.8016908880373394E-2</v>
      </c>
    </row>
    <row r="93" spans="1:4" x14ac:dyDescent="0.25">
      <c r="A93" s="48" t="s">
        <v>812</v>
      </c>
      <c r="B93" s="49" t="s">
        <v>628</v>
      </c>
      <c r="C93" s="39">
        <v>5.8139680639543494E-2</v>
      </c>
      <c r="D93" s="45">
        <v>5.801669450300341E-2</v>
      </c>
    </row>
    <row r="94" spans="1:4" x14ac:dyDescent="0.25">
      <c r="A94" s="48" t="s">
        <v>813</v>
      </c>
      <c r="B94" s="49" t="s">
        <v>620</v>
      </c>
      <c r="C94" s="39">
        <v>0.10616981261561301</v>
      </c>
      <c r="D94" s="45">
        <v>0.10594611859929</v>
      </c>
    </row>
    <row r="95" spans="1:4" x14ac:dyDescent="0.25">
      <c r="A95" s="48" t="s">
        <v>814</v>
      </c>
      <c r="B95" s="49" t="s">
        <v>160</v>
      </c>
      <c r="C95" s="39">
        <v>0.13332300039111628</v>
      </c>
      <c r="D95" s="45">
        <v>0.13281153287188047</v>
      </c>
    </row>
    <row r="96" spans="1:4" x14ac:dyDescent="0.25">
      <c r="A96" s="48" t="s">
        <v>815</v>
      </c>
      <c r="B96" s="49" t="s">
        <v>618</v>
      </c>
      <c r="C96" s="39">
        <v>5.5806179745365836E-2</v>
      </c>
      <c r="D96" s="45">
        <v>5.5671411642705802E-2</v>
      </c>
    </row>
    <row r="97" spans="1:4" x14ac:dyDescent="0.25">
      <c r="A97" s="48" t="s">
        <v>816</v>
      </c>
      <c r="B97" s="49" t="s">
        <v>326</v>
      </c>
      <c r="C97" s="39">
        <v>5.1896247663612616E-2</v>
      </c>
      <c r="D97" s="45">
        <v>5.1785704966411321E-2</v>
      </c>
    </row>
    <row r="98" spans="1:4" x14ac:dyDescent="0.25">
      <c r="A98" s="48" t="s">
        <v>817</v>
      </c>
      <c r="B98" s="49" t="s">
        <v>646</v>
      </c>
      <c r="C98" s="39">
        <v>6.0278801546089354E-2</v>
      </c>
      <c r="D98" s="45">
        <v>6.0130360864181526E-2</v>
      </c>
    </row>
    <row r="99" spans="1:4" x14ac:dyDescent="0.25">
      <c r="A99" s="48" t="s">
        <v>818</v>
      </c>
      <c r="B99" s="49" t="s">
        <v>642</v>
      </c>
      <c r="C99" s="39">
        <v>5.1987906637587976E-2</v>
      </c>
      <c r="D99" s="45">
        <v>5.1873781724342066E-2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"BAX TIER STRUCTURE ON "&amp;'OPTIONS - MARGIN INTERVALS'!A1</f>
        <v>BAX TIER STRUCTURE ON JUNE 21,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21,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223</v>
      </c>
      <c r="D21" s="12">
        <v>220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61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280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327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266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21,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871</v>
      </c>
      <c r="D35" s="19">
        <v>866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386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512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441</v>
      </c>
      <c r="D38" s="19">
        <v>437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213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196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21,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1228</v>
      </c>
      <c r="D47" s="19">
        <v>1223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612</v>
      </c>
      <c r="D48" s="19">
        <v>611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395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21,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1089</v>
      </c>
      <c r="D57" s="19">
        <v>1085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473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626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21,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755</v>
      </c>
      <c r="C65" s="24">
        <v>857</v>
      </c>
      <c r="D65" s="25">
        <v>858</v>
      </c>
      <c r="E65" s="26">
        <v>968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864</v>
      </c>
      <c r="E66" s="30">
        <v>847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599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activeCell="J12" sqref="J1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"COA TIER STRUCTURE ON "&amp;'OPTIONS - MARGIN INTERVALS'!A1</f>
        <v>COA TIER STRUCTURE ON JUNE 21,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93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6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"INTRA-COMMODITY SPREAD CHARGES - MONTHLY BUTTERFLY ON "&amp;'OPTIONS - MARGIN INTERVALS'!A1</f>
        <v>INTRA-COMMODITY SPREAD CHARGES - MONTHLY BUTTERFLY ON JUNE 21,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2</v>
      </c>
      <c r="C11" s="144" t="s">
        <v>3</v>
      </c>
      <c r="D11" s="144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1588</v>
      </c>
      <c r="D13" s="13">
        <v>1567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877</v>
      </c>
      <c r="D14" s="14">
        <v>873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"INTRA-COMMODITY SPREAD CHARGES - INTER-MONTH STRATEGY ON "&amp;'OPTIONS - MARGIN INTERVALS'!A1</f>
        <v>INTRA-COMMODITY SPREAD CHARGES - INTER-MONTH STRATEGY ON JUNE 21,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"CRA TIER STRUCTURE ON "&amp;'OPTIONS - MARGIN INTERVALS'!A1</f>
        <v>CRA TIER STRUCTURE ON JUNE 21,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860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864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865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866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867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868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869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870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871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"INTRA-COMMODITY SPREAD CHARGES - QUARTELY BUTTERFLY ON "&amp;'OPTIONS - MARGIN INTERVALS'!A1</f>
        <v>INTRA-COMMODITY SPREAD CHARGES - QUARTELY BUTTERFLY ON JUNE 21,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2</v>
      </c>
      <c r="C19" s="144" t="s">
        <v>3</v>
      </c>
      <c r="D19" s="14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45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488</v>
      </c>
      <c r="D25" s="13">
        <v>486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696</v>
      </c>
      <c r="D26" s="13">
        <v>693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233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477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467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"INTRA-COMMODITY SPREAD CHARGES - SIX-MONTHLY BUTTERFLY ON "&amp;'OPTIONS - MARGIN INTERVALS'!A1</f>
        <v>INTRA-COMMODITY SPREAD CHARGES - SIX-MONTHLY BUTTERFLY ON JUNE 21,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2</v>
      </c>
      <c r="C33" s="134" t="s">
        <v>3</v>
      </c>
      <c r="D33" s="13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497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477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271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430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582</v>
      </c>
      <c r="D39" s="19">
        <v>581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224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172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"INTRA-COMMODITY SPREAD CHARGES - NINE-MONTHLY BUTTERFLY ON "&amp;'OPTIONS - MARGIN INTERVALS'!A1</f>
        <v>INTRA-COMMODITY SPREAD CHARGES - NINE-MONTHLY BUTTERFLY ON JUNE 21,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2</v>
      </c>
      <c r="C45" s="134" t="s">
        <v>3</v>
      </c>
      <c r="D45" s="13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833</v>
      </c>
      <c r="D47" s="19">
        <v>829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436</v>
      </c>
      <c r="D48" s="19">
        <v>433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535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501</v>
      </c>
      <c r="D50" s="19">
        <v>499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449</v>
      </c>
      <c r="D52" s="20">
        <v>447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"INTRA-COMMODITY SPREAD CHARGES - YEARLY BUTTERFLY ON "&amp;'OPTIONS - MARGIN INTERVALS'!A1</f>
        <v>INTRA-COMMODITY SPREAD CHARGES - YEARLY BUTTERFLY ON JUNE 21,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2</v>
      </c>
      <c r="C55" s="134" t="s">
        <v>3</v>
      </c>
      <c r="D55" s="13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596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495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757</v>
      </c>
      <c r="D59" s="19">
        <v>754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293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"INTRA-COMMODITY SPREAD CHARGES - INTER-MONTH STRATEGY ON "&amp;'OPTIONS - MARGIN INTERVALS'!A1</f>
        <v>INTRA-COMMODITY SPREAD CHARGES - INTER-MONTH STRATEGY ON JUNE 21,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557</v>
      </c>
      <c r="D65" s="25">
        <v>566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618</v>
      </c>
      <c r="E66" s="30">
        <v>923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641</v>
      </c>
      <c r="E67" s="30">
        <v>620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"SDV TIER STRUCTURE ON "&amp;'OPTIONS - MARGIN INTERVALS'!A1</f>
        <v>SDV TIER STRUCTURE ON JUNE 21,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0" t="str">
        <f>"INTRA-COMMODITY SPREAD CHARGES - INTER-MONTH STRATEGY ON "&amp;'OPTIONS - MARGIN INTERVALS'!A1</f>
        <v>INTRA-COMMODITY SPREAD CHARGES - INTER-MONTH STRATEGY ON JUNE 21,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246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"SXF TIER STRUCTURE ON "&amp;'OPTIONS - MARGIN INTERVALS'!A1</f>
        <v>SXF TIER STRUCTURE ON JUNE 21,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"INTRA-COMMODITY SPREAD CHARGES - INTER-MONTH STRATEGY ON "&amp;'OPTIONS - MARGIN INTERVALS'!A1</f>
        <v>INTRA-COMMODITY SPREAD CHARGES - INTER-MONTH STRATEGY ON JUNE 21,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1784</v>
      </c>
      <c r="D17" s="26">
        <v>7099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1918</v>
      </c>
      <c r="D18" s="30">
        <v>7297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topLeftCell="A106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61"/>
      <c r="B1" s="162"/>
      <c r="C1" s="162"/>
      <c r="D1" s="163"/>
    </row>
    <row r="2" spans="1:4" ht="50.1" customHeight="1" thickBot="1" x14ac:dyDescent="0.3">
      <c r="A2" s="164" t="str">
        <f>"INTRA-COMMODITY (Inter-Month) SPREAD CHARGES EFFECTIVE ON "&amp;'OPTIONS - MARGIN INTERVALS'!A1</f>
        <v>INTRA-COMMODITY (Inter-Month) SPREAD CHARGES EFFECTIVE ON JUNE 21, 2023</v>
      </c>
      <c r="B2" s="165"/>
      <c r="C2" s="165"/>
      <c r="D2" s="16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21, 2023</v>
      </c>
      <c r="B30" s="155"/>
      <c r="C30" s="155"/>
      <c r="D30" s="156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646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642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topLeftCell="A424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3"/>
      <c r="B1" s="174"/>
      <c r="C1" s="174"/>
      <c r="D1" s="174"/>
      <c r="E1" s="174"/>
    </row>
    <row r="2" spans="1:5" ht="60" customHeight="1" thickBot="1" x14ac:dyDescent="0.3">
      <c r="A2" s="167" t="str">
        <f>"INTEREST RATE FUTURES INTER-COMMODITY SPREAD CHARGES EFFECTIVE ON "&amp;'OPTIONS - MARGIN INTERVALS'!A1</f>
        <v>INTEREST RATE FUTURES INTER-COMMODITY SPREAD CHARGES EFFECTIVE ON JUNE 21, 2023</v>
      </c>
      <c r="B2" s="168"/>
      <c r="C2" s="168"/>
      <c r="D2" s="168"/>
      <c r="E2" s="168"/>
    </row>
    <row r="3" spans="1:5" ht="15" customHeight="1" x14ac:dyDescent="0.25">
      <c r="A3" s="169" t="s">
        <v>24</v>
      </c>
      <c r="B3" s="170" t="s">
        <v>39</v>
      </c>
      <c r="C3" s="170" t="s">
        <v>40</v>
      </c>
      <c r="D3" s="170" t="s">
        <v>25</v>
      </c>
      <c r="E3" s="170" t="s">
        <v>26</v>
      </c>
    </row>
    <row r="4" spans="1:5" ht="34.5" customHeight="1" x14ac:dyDescent="0.25">
      <c r="A4" s="157"/>
      <c r="B4" s="171"/>
      <c r="C4" s="171"/>
      <c r="D4" s="171"/>
      <c r="E4" s="172"/>
    </row>
    <row r="5" spans="1:5" x14ac:dyDescent="0.25">
      <c r="A5" s="75" t="s">
        <v>913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7" t="str">
        <f>"INDEX, SECTORIAL AND SHARE FUTURES INTER-COMMODITY SPREAD CHARGES EFFECTIVE ON "&amp;'OPTIONS - MARGIN INTERVALS'!A1</f>
        <v>INDEX, SECTORIAL AND SHARE FUTURES INTER-COMMODITY SPREAD CHARGES EFFECTIVE ON JUNE 21, 2023</v>
      </c>
      <c r="B17" s="168"/>
      <c r="C17" s="168"/>
      <c r="D17" s="168"/>
      <c r="E17" s="168"/>
    </row>
    <row r="18" spans="1:5" ht="12.75" customHeight="1" x14ac:dyDescent="0.25">
      <c r="A18" s="169" t="s">
        <v>24</v>
      </c>
      <c r="B18" s="170" t="s">
        <v>39</v>
      </c>
      <c r="C18" s="170" t="s">
        <v>40</v>
      </c>
      <c r="D18" s="170" t="s">
        <v>25</v>
      </c>
      <c r="E18" s="170" t="s">
        <v>26</v>
      </c>
    </row>
    <row r="19" spans="1:5" ht="45.75" customHeight="1" x14ac:dyDescent="0.25">
      <c r="A19" s="157"/>
      <c r="B19" s="171"/>
      <c r="C19" s="171"/>
      <c r="D19" s="171"/>
      <c r="E19" s="172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37</v>
      </c>
      <c r="D31" s="100">
        <v>0.87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87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30</v>
      </c>
      <c r="D35" s="100">
        <v>0.86</v>
      </c>
      <c r="E35" s="100">
        <v>0.86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0.87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0.87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0.87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</v>
      </c>
      <c r="D44" s="100">
        <v>0.86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16</v>
      </c>
      <c r="D45" s="100">
        <v>0.84</v>
      </c>
      <c r="E45" s="100">
        <v>0.84</v>
      </c>
    </row>
    <row r="46" spans="1:5" x14ac:dyDescent="0.25">
      <c r="A46" s="75" t="s">
        <v>948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0.85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0.74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991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29</v>
      </c>
      <c r="D91" s="100">
        <v>0.68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1000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1002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35</v>
      </c>
      <c r="D103" s="100">
        <v>0.66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1021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15</v>
      </c>
      <c r="D161" s="100">
        <v>0.56000000000000005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1071</v>
      </c>
      <c r="B169" s="96">
        <v>1</v>
      </c>
      <c r="C169" s="97">
        <v>9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64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13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51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16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39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20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5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1141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1168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12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1191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1193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1194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1195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16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51</v>
      </c>
      <c r="D311" s="100">
        <v>0.45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3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7</v>
      </c>
      <c r="D313" s="100">
        <v>0.45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9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3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9</v>
      </c>
      <c r="D319" s="100">
        <v>0.45</v>
      </c>
      <c r="E319" s="100">
        <v>0.46</v>
      </c>
    </row>
    <row r="320" spans="1:5" x14ac:dyDescent="0.25">
      <c r="A320" s="75" t="s">
        <v>1222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1223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1224</v>
      </c>
      <c r="B322" s="96">
        <v>1</v>
      </c>
      <c r="C322" s="97">
        <v>1</v>
      </c>
      <c r="D322" s="100">
        <v>0.45</v>
      </c>
      <c r="E322" s="100">
        <v>0.46</v>
      </c>
    </row>
    <row r="323" spans="1:5" x14ac:dyDescent="0.25">
      <c r="A323" s="75" t="s">
        <v>1225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1228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11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1242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4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1</v>
      </c>
      <c r="C343" s="97">
        <v>6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5</v>
      </c>
      <c r="D347" s="100">
        <v>0.45</v>
      </c>
      <c r="E347" s="100">
        <v>0.44</v>
      </c>
    </row>
    <row r="348" spans="1:5" x14ac:dyDescent="0.25">
      <c r="A348" s="75" t="s">
        <v>1250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14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13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4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2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6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1</v>
      </c>
      <c r="C360" s="97">
        <v>2</v>
      </c>
      <c r="D360" s="100">
        <v>0.43</v>
      </c>
      <c r="E360" s="100">
        <v>0.43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0.42</v>
      </c>
      <c r="E361" s="100">
        <v>0.42</v>
      </c>
    </row>
    <row r="362" spans="1:5" x14ac:dyDescent="0.25">
      <c r="A362" s="75" t="s">
        <v>1264</v>
      </c>
      <c r="B362" s="96">
        <v>3</v>
      </c>
      <c r="C362" s="97">
        <v>1</v>
      </c>
      <c r="D362" s="100">
        <v>0.42</v>
      </c>
      <c r="E362" s="100">
        <v>0.42</v>
      </c>
    </row>
    <row r="363" spans="1:5" x14ac:dyDescent="0.25">
      <c r="A363" s="75" t="s">
        <v>1265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1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5</v>
      </c>
      <c r="D365" s="100">
        <v>0.43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1275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1277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19</v>
      </c>
      <c r="D376" s="100">
        <v>0.42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1299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0.36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89" zoomScale="80" zoomScaleNormal="100" zoomScaleSheetLayoutView="80" workbookViewId="0">
      <selection activeCell="C49" sqref="C49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1338</v>
      </c>
      <c r="C5" s="64">
        <v>0.12098639113686713</v>
      </c>
      <c r="D5" s="40">
        <v>0.12084932703751178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0.15013835278967627</v>
      </c>
      <c r="D6" s="45">
        <v>0.14982562124418802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0.25888698964071366</v>
      </c>
      <c r="D7" s="50">
        <v>0.25883294444149124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5.6455670130644342E-2</v>
      </c>
      <c r="D8" s="50">
        <v>5.6317825789015917E-2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0.16809849025841417</v>
      </c>
      <c r="D9" s="50">
        <v>0.16768181939764842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0.10275253942522526</v>
      </c>
      <c r="D10" s="50">
        <v>0.10275884672353104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1339</v>
      </c>
      <c r="C11" s="39">
        <v>0.13479387180754332</v>
      </c>
      <c r="D11" s="50">
        <v>0.13459263269249222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0.16599473542371676</v>
      </c>
      <c r="D12" s="50">
        <v>0.1656393942059485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0.12318833360558336</v>
      </c>
      <c r="D13" s="50">
        <v>0.12288078299896107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0.11451078296287534</v>
      </c>
      <c r="D14" s="50">
        <v>0.11420459749612213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7.5506740395202276E-2</v>
      </c>
      <c r="D15" s="50">
        <v>7.5271925602546155E-2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9.1680730740574701E-2</v>
      </c>
      <c r="D16" s="50">
        <v>9.1397932839963184E-2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0.12398070012199176</v>
      </c>
      <c r="D17" s="50">
        <v>0.1236488051149021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1340</v>
      </c>
      <c r="C18" s="39">
        <v>0.13239353748931557</v>
      </c>
      <c r="D18" s="50">
        <v>0.13201297360128394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0.11335324051072147</v>
      </c>
      <c r="D19" s="50">
        <v>0.11287124105690333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0.14790691999305047</v>
      </c>
      <c r="D20" s="50">
        <v>0.14782428066493652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6.9577019160873416E-2</v>
      </c>
      <c r="D21" s="50">
        <v>6.9566601772341113E-2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0.13328502826185698</v>
      </c>
      <c r="D22" s="50">
        <v>0.13371652125856429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0.12212738507073935</v>
      </c>
      <c r="D23" s="50">
        <v>0.12166467942609996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9.4697346919873665E-2</v>
      </c>
      <c r="D24" s="50">
        <v>9.4526933591192686E-2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0.11901469947438849</v>
      </c>
      <c r="D25" s="50">
        <v>0.1186673688892981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0.1439373192431975</v>
      </c>
      <c r="D26" s="50">
        <v>0.14390412373598804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1341</v>
      </c>
      <c r="C27" s="39">
        <v>0.15324339080567836</v>
      </c>
      <c r="D27" s="50">
        <v>0.15326484168484675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1342</v>
      </c>
      <c r="C28" s="39">
        <v>5.8565031516885094E-2</v>
      </c>
      <c r="D28" s="50">
        <v>5.8438371808446542E-2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0.1091426078950444</v>
      </c>
      <c r="D29" s="50">
        <v>0.10888151298417531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7.0573305574852641E-2</v>
      </c>
      <c r="D30" s="50">
        <v>7.0471809015663189E-2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7.0393866752890111E-2</v>
      </c>
      <c r="D31" s="50">
        <v>7.075138386774675E-2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0.12056539735781362</v>
      </c>
      <c r="D32" s="50">
        <v>0.12025422740778557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0.20213834297950911</v>
      </c>
      <c r="D33" s="50">
        <v>0.20135884093808085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1343</v>
      </c>
      <c r="C34" s="39">
        <v>7.5988314255778025E-2</v>
      </c>
      <c r="D34" s="50">
        <v>7.5876035343855647E-2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0.14242721984040438</v>
      </c>
      <c r="D35" s="50">
        <v>0.14191284135929585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0.37198889400133556</v>
      </c>
      <c r="D36" s="50">
        <v>0.37140082702778804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0.20226818196842378</v>
      </c>
      <c r="D37" s="50">
        <v>0.20227674263158715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9.5469013713847931E-2</v>
      </c>
      <c r="D38" s="50">
        <v>9.5192460460813255E-2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1344</v>
      </c>
      <c r="C39" s="39">
        <v>7.4278250580142105E-2</v>
      </c>
      <c r="D39" s="50">
        <v>7.4084447390585062E-2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1345</v>
      </c>
      <c r="C40" s="39">
        <v>9.310765086205848E-2</v>
      </c>
      <c r="D40" s="50">
        <v>9.3042252151165072E-2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1346</v>
      </c>
      <c r="C41" s="39">
        <v>9.0477450635469303E-2</v>
      </c>
      <c r="D41" s="50">
        <v>9.0405748700620653E-2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1347</v>
      </c>
      <c r="C42" s="39">
        <v>6.7310000122821484E-2</v>
      </c>
      <c r="D42" s="50">
        <v>6.7161088345311926E-2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1348</v>
      </c>
      <c r="C43" s="39">
        <v>0.10619100465348741</v>
      </c>
      <c r="D43" s="50">
        <v>0.10619100465348741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0.22967810696050067</v>
      </c>
      <c r="D44" s="50">
        <v>0.22910015010886808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0.23046623574065242</v>
      </c>
      <c r="D45" s="50">
        <v>0.22986565202648659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0.23079420952351973</v>
      </c>
      <c r="D46" s="50">
        <v>0.23016867042156175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0.16465603127606396</v>
      </c>
      <c r="D47" s="50">
        <v>0.1646822597616997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0.15680603800480625</v>
      </c>
      <c r="D48" s="50">
        <v>0.15646981164831619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9.7032196174382662E-2</v>
      </c>
      <c r="D49" s="50">
        <v>9.6749753847434256E-2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6.7021723891685869E-2</v>
      </c>
      <c r="D50" s="50">
        <v>6.6922375772417872E-2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0.11892595980385715</v>
      </c>
      <c r="D51" s="50">
        <v>0.11879928233141332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1349</v>
      </c>
      <c r="C52" s="39">
        <v>7.3997595045715875E-2</v>
      </c>
      <c r="D52" s="50">
        <v>7.4131829316403719E-2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7.2699554919096465E-2</v>
      </c>
      <c r="D53" s="50">
        <v>7.2685830534040721E-2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1350</v>
      </c>
      <c r="C54" s="39">
        <v>0.12022523215003231</v>
      </c>
      <c r="D54" s="50">
        <v>0.11990551805802434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0.14471575234176237</v>
      </c>
      <c r="D55" s="50">
        <v>0.1442388963745041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0.1122944291812335</v>
      </c>
      <c r="D56" s="50">
        <v>0.11230278943635942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0.22738713864515075</v>
      </c>
      <c r="D57" s="50">
        <v>0.2268659151406473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0.10550365410484891</v>
      </c>
      <c r="D58" s="50">
        <v>0.10513512829899575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0.10428178032741764</v>
      </c>
      <c r="D59" s="50">
        <v>0.1040389112928147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1351</v>
      </c>
      <c r="C60" s="39">
        <v>5.4417515542479658E-2</v>
      </c>
      <c r="D60" s="50">
        <v>5.441590550452928E-2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0.21548997938038597</v>
      </c>
      <c r="D61" s="58">
        <v>0.21502870987180953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0.1397494266932201</v>
      </c>
      <c r="D62" s="58">
        <v>0.13921487568343022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0.17116864727805114</v>
      </c>
      <c r="D63" s="58">
        <v>0.17090699756799027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1352</v>
      </c>
      <c r="C64" s="77">
        <v>0.13332300039111628</v>
      </c>
      <c r="D64" s="58">
        <v>0.13281153287188047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0.12637717510946711</v>
      </c>
      <c r="D65" s="58">
        <v>0.12628216716281193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1353</v>
      </c>
      <c r="C66" s="39">
        <v>7.8566871438920383E-2</v>
      </c>
      <c r="D66" s="58">
        <v>7.8365804386670124E-2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0.12028033699819372</v>
      </c>
      <c r="D67" s="50">
        <v>0.11996291883176473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1354</v>
      </c>
      <c r="C68" s="39">
        <v>5.8798083093021404E-2</v>
      </c>
      <c r="D68" s="50">
        <v>5.8638327868614171E-2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1355</v>
      </c>
      <c r="C69" s="39">
        <v>7.5351017121204816E-2</v>
      </c>
      <c r="D69" s="50">
        <v>7.5214992177644491E-2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0.13157648888399154</v>
      </c>
      <c r="D70" s="50">
        <v>0.13159822255818859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6.8030364388143222E-2</v>
      </c>
      <c r="D71" s="50">
        <v>6.7863520800149915E-2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0.18760015384457088</v>
      </c>
      <c r="D72" s="50">
        <v>0.18755422470944944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6.6019292988173175E-2</v>
      </c>
      <c r="D73" s="50">
        <v>6.5869334972408572E-2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0.22346720618669325</v>
      </c>
      <c r="D74" s="50">
        <v>0.22291705308131132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0.10085447360981983</v>
      </c>
      <c r="D75" s="50">
        <v>0.10058478103783583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1356</v>
      </c>
      <c r="C76" s="39">
        <v>7.0059228147751396E-2</v>
      </c>
      <c r="D76" s="50">
        <v>6.9869088523654546E-2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0.20234193408259021</v>
      </c>
      <c r="D77" s="50">
        <v>0.20196278321407596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6.0792410725753386E-2</v>
      </c>
      <c r="D78" s="50">
        <v>6.0636636218200889E-2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0.1538907861612977</v>
      </c>
      <c r="D79" s="50">
        <v>0.15348124395823581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9.2261375557242134E-2</v>
      </c>
      <c r="D80" s="50">
        <v>9.2087217946769717E-2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0.24487212921325799</v>
      </c>
      <c r="D81" s="50">
        <v>0.24488532202337288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0.12986806293546524</v>
      </c>
      <c r="D82" s="50">
        <v>0.12981819391036992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8.4693974478605202E-2</v>
      </c>
      <c r="D83" s="50">
        <v>8.4826801264361984E-2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0.14142667446631785</v>
      </c>
      <c r="D84" s="50">
        <v>0.14153922803438446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7.9576733084329387E-2</v>
      </c>
      <c r="D85" s="50">
        <v>7.9377763715228394E-2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0.16024528941517177</v>
      </c>
      <c r="D86" s="50">
        <v>0.16019534691141313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6.2339761040080259E-2</v>
      </c>
      <c r="D87" s="50">
        <v>6.2339285385495678E-2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0.105801030645642</v>
      </c>
      <c r="D88" s="50">
        <v>0.10579117583236547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0.17370633835961119</v>
      </c>
      <c r="D89" s="50">
        <v>0.17333928390655462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8.1598983486096593E-2</v>
      </c>
      <c r="D90" s="50">
        <v>8.1386453931924077E-2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0.23039756186408034</v>
      </c>
      <c r="D91" s="50">
        <v>0.22976596496865945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0.17171352800460271</v>
      </c>
      <c r="D92" s="50">
        <v>0.17166555555723129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0.1767249170944761</v>
      </c>
      <c r="D93" s="50">
        <v>0.17673500583928184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0.14040444516357425</v>
      </c>
      <c r="D94" s="50">
        <v>0.14039190245813771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0.12309517062810028</v>
      </c>
      <c r="D95" s="50">
        <v>0.12281104201732937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0.24529967467371783</v>
      </c>
      <c r="D96" s="50">
        <v>0.24478787820619802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0.29201028618800623</v>
      </c>
      <c r="D97" s="50">
        <v>0.29197026012155525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0.1510471581788301</v>
      </c>
      <c r="D98" s="50">
        <v>0.15105067193265512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5.7578148477443407E-2</v>
      </c>
      <c r="D99" s="50">
        <v>5.741427056996519E-2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6.5763453197116281E-2</v>
      </c>
      <c r="D100" s="50">
        <v>6.5766649891868575E-2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6.038776372756182E-2</v>
      </c>
      <c r="D101" s="50">
        <v>6.0392654338179884E-2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0.20249114094094672</v>
      </c>
      <c r="D102" s="50">
        <v>0.20191539639537928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0.13432127197325014</v>
      </c>
      <c r="D103" s="50">
        <v>0.13432659304734157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0.1982064367134132</v>
      </c>
      <c r="D104" s="50">
        <v>0.19767067693644436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0.23925186347045374</v>
      </c>
      <c r="D105" s="50">
        <v>0.23918375207024703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0.24146827172470681</v>
      </c>
      <c r="D106" s="50">
        <v>0.24073794361756745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0.24176473843747684</v>
      </c>
      <c r="D107" s="50">
        <v>0.24105669958572853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0.24192102521757897</v>
      </c>
      <c r="D108" s="50">
        <v>0.2412052455697164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9.2852248300718684E-2</v>
      </c>
      <c r="D109" s="50">
        <v>9.2672941481270532E-2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5.816420645047423E-2</v>
      </c>
      <c r="D110" s="50">
        <v>5.8012248518509855E-2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0.18280265645466676</v>
      </c>
      <c r="D111" s="50">
        <v>0.18277865251880684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0.20166176871507757</v>
      </c>
      <c r="D112" s="50">
        <v>0.20141590522769742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0.18917668139744806</v>
      </c>
      <c r="D113" s="50">
        <v>0.18859534027086733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9.5444880162417645E-2</v>
      </c>
      <c r="D114" s="50">
        <v>9.521514083555549E-2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0.23116621873753931</v>
      </c>
      <c r="D115" s="50">
        <v>0.23041387789938284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0.17334910465423703</v>
      </c>
      <c r="D116" s="50">
        <v>0.17282208255462619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0.10045041729717051</v>
      </c>
      <c r="D117" s="50">
        <v>0.10014706520419697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5.8194652068954855E-2</v>
      </c>
      <c r="D118" s="50">
        <v>5.8027917120963821E-2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8.8145365744034559E-2</v>
      </c>
      <c r="D119" s="50">
        <v>8.8179233955333461E-2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0.19817794601367272</v>
      </c>
      <c r="D120" s="50">
        <v>0.19825782321985513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9.4573451294725858E-2</v>
      </c>
      <c r="D121" s="50">
        <v>9.4334120041609806E-2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9.123575623534283E-2</v>
      </c>
      <c r="D122" s="50">
        <v>9.0955531839947576E-2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1357</v>
      </c>
      <c r="C123" s="39">
        <v>6.0960569992478023E-2</v>
      </c>
      <c r="D123" s="50">
        <v>6.0799191897187486E-2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1358</v>
      </c>
      <c r="C124" s="39">
        <v>0.13473293795212754</v>
      </c>
      <c r="D124" s="50">
        <v>0.1344360994646113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0.38986827034293281</v>
      </c>
      <c r="D125" s="50">
        <v>0.38975612791010805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0.29785029923822171</v>
      </c>
      <c r="D126" s="50">
        <v>0.29769547357399112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0.15210969607136651</v>
      </c>
      <c r="D127" s="50">
        <v>0.15209814105582137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8.4113271472854773E-2</v>
      </c>
      <c r="D128" s="50">
        <v>8.427944233601975E-2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7.0932663048336009E-2</v>
      </c>
      <c r="D129" s="50">
        <v>7.0798469892264251E-2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5.4325705645208985E-2</v>
      </c>
      <c r="D130" s="50">
        <v>5.4128284234612738E-2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0.18151649349467752</v>
      </c>
      <c r="D131" s="50">
        <v>0.18111406336191585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0.13750222249673782</v>
      </c>
      <c r="D132" s="50">
        <v>0.13700103037907363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1359</v>
      </c>
      <c r="C133" s="39">
        <v>0.27058817384062345</v>
      </c>
      <c r="D133" s="50">
        <v>0.27058503422489238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1360</v>
      </c>
      <c r="C134" s="39">
        <v>0.23136354503960599</v>
      </c>
      <c r="D134" s="50">
        <v>0.23137028972225471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1361</v>
      </c>
      <c r="C135" s="39">
        <v>0.23190258055778279</v>
      </c>
      <c r="D135" s="50">
        <v>0.23190979241178616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1362</v>
      </c>
      <c r="C136" s="39">
        <v>0.13285026771088804</v>
      </c>
      <c r="D136" s="50">
        <v>0.13282039770289314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1363</v>
      </c>
      <c r="C137" s="39">
        <v>0.37007076096963015</v>
      </c>
      <c r="D137" s="50">
        <v>0.36798115122541641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1364</v>
      </c>
      <c r="C138" s="39">
        <v>0.37127728041117936</v>
      </c>
      <c r="D138" s="50">
        <v>0.36914314558135197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1365</v>
      </c>
      <c r="C139" s="39">
        <v>0.3502094297597545</v>
      </c>
      <c r="D139" s="50">
        <v>0.34805481823655132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1366</v>
      </c>
      <c r="C140" s="39">
        <v>0.2433812603669892</v>
      </c>
      <c r="D140" s="50">
        <v>0.24341977771789283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1367</v>
      </c>
      <c r="C141" s="39">
        <v>8.0018400649180088E-2</v>
      </c>
      <c r="D141" s="50">
        <v>8.0007350303159752E-2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3.2579103159591713E-2</v>
      </c>
      <c r="D142" s="50">
        <v>3.258891812661039E-2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0.10670187877524687</v>
      </c>
      <c r="D143" s="50">
        <v>0.10671449624985352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0.33678830608434496</v>
      </c>
      <c r="D144" s="50">
        <v>0.3366997961018301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0.18185294967066967</v>
      </c>
      <c r="D145" s="50">
        <v>0.18151187721134174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1368</v>
      </c>
      <c r="C146" s="39">
        <v>7.619230294089506E-2</v>
      </c>
      <c r="D146" s="50">
        <v>7.6185284555711358E-2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1369</v>
      </c>
      <c r="C147" s="39">
        <v>5.1896247663612616E-2</v>
      </c>
      <c r="D147" s="50">
        <v>5.1785704966411321E-2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1370</v>
      </c>
      <c r="C148" s="39">
        <v>8.9732750856234084E-2</v>
      </c>
      <c r="D148" s="50">
        <v>8.948494338118386E-2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1371</v>
      </c>
      <c r="C149" s="39">
        <v>6.1035519364542955E-2</v>
      </c>
      <c r="D149" s="50">
        <v>6.095307799943124E-2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0.13945613199069834</v>
      </c>
      <c r="D150" s="50">
        <v>0.13906851510889429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1372</v>
      </c>
      <c r="C151" s="39">
        <v>7.0423831359766001E-2</v>
      </c>
      <c r="D151" s="50">
        <v>7.0332460589782944E-2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0.24363505716028214</v>
      </c>
      <c r="D152" s="50">
        <v>0.24359962914785552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0.17200954344761304</v>
      </c>
      <c r="D153" s="50">
        <v>0.1718138343172928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1373</v>
      </c>
      <c r="C154" s="39">
        <v>0.10062879769531932</v>
      </c>
      <c r="D154" s="50">
        <v>0.10031531196961421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8.6283645860096916E-2</v>
      </c>
      <c r="D155" s="50">
        <v>8.6043531924055811E-2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1374</v>
      </c>
      <c r="C156" s="39">
        <v>9.3146606193224651E-2</v>
      </c>
      <c r="D156" s="50">
        <v>9.3153808478850506E-2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0.19683365822219662</v>
      </c>
      <c r="D157" s="50">
        <v>0.19635629002870192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0.14586578001049058</v>
      </c>
      <c r="D158" s="50">
        <v>0.14563341461804402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7.5045987521309657E-2</v>
      </c>
      <c r="D159" s="50">
        <v>7.5050485224652616E-2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0.17509883569781756</v>
      </c>
      <c r="D160" s="50">
        <v>0.17464594020816399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0.27507086498280814</v>
      </c>
      <c r="D161" s="50">
        <v>0.2750482423420415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0.11146655269034565</v>
      </c>
      <c r="D162" s="50">
        <v>0.11114914979772925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5.9467504472367747E-2</v>
      </c>
      <c r="D163" s="50">
        <v>5.9323887583347376E-2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0.27237366844092165</v>
      </c>
      <c r="D164" s="50">
        <v>0.27198811082484253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1375</v>
      </c>
      <c r="C165" s="39">
        <v>7.7880679859789054E-2</v>
      </c>
      <c r="D165" s="50">
        <v>7.756691599772024E-2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1376</v>
      </c>
      <c r="C166" s="39">
        <v>0.12314016703966818</v>
      </c>
      <c r="D166" s="50">
        <v>0.12264406281387399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1377</v>
      </c>
      <c r="C167" s="39">
        <v>0.21050757846112925</v>
      </c>
      <c r="D167" s="50">
        <v>0.21051237119948918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1378</v>
      </c>
      <c r="C168" s="39">
        <v>0.11179392205047224</v>
      </c>
      <c r="D168" s="50">
        <v>0.11145320792814377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0.11202224271367638</v>
      </c>
      <c r="D169" s="50">
        <v>0.1116778378913604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0.21931927664946496</v>
      </c>
      <c r="D170" s="50">
        <v>0.21924177572238646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0.15403982566044874</v>
      </c>
      <c r="D171" s="50">
        <v>0.15363891822912451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1379</v>
      </c>
      <c r="C172" s="39">
        <v>0.1620114706299815</v>
      </c>
      <c r="D172" s="50">
        <v>0.16158040334731508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0.14314177114048299</v>
      </c>
      <c r="D173" s="50">
        <v>0.14292525987075885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0.13732409450018274</v>
      </c>
      <c r="D174" s="50">
        <v>0.13684482585480767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0.13326112758606332</v>
      </c>
      <c r="D175" s="50">
        <v>0.13355351066964391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0.19601424621400448</v>
      </c>
      <c r="D176" s="50">
        <v>0.19557420202976716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1380</v>
      </c>
      <c r="C177" s="39">
        <v>8.4174620135434919E-2</v>
      </c>
      <c r="D177" s="58">
        <v>8.396989535454491E-2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0.10467636708365864</v>
      </c>
      <c r="D178" s="50">
        <v>0.10432227058392174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0.11126986726171091</v>
      </c>
      <c r="D179" s="50">
        <v>0.11082329953324283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0.13084096796407929</v>
      </c>
      <c r="D180" s="50">
        <v>0.13041832513988369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1381</v>
      </c>
      <c r="C181" s="39">
        <v>5.4982943678623858E-2</v>
      </c>
      <c r="D181" s="50">
        <v>5.480524572098551E-2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9.4853716448489417E-2</v>
      </c>
      <c r="D182" s="50">
        <v>9.4699475419016146E-2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0.12942700942525234</v>
      </c>
      <c r="D183" s="50">
        <v>0.12903332857989464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1382</v>
      </c>
      <c r="C184" s="39">
        <v>7.9395942628429139E-2</v>
      </c>
      <c r="D184" s="50">
        <v>7.9333381541248083E-2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1383</v>
      </c>
      <c r="C185" s="39">
        <v>0.1255360078409459</v>
      </c>
      <c r="D185" s="50">
        <v>0.12543709007675163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0.17882141173134977</v>
      </c>
      <c r="D186" s="50">
        <v>0.17806993039125568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0.25170954637203247</v>
      </c>
      <c r="D187" s="50">
        <v>0.25147558865717373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0.22392819367123495</v>
      </c>
      <c r="D188" s="50">
        <v>0.22364087393644538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0.11510413244077355</v>
      </c>
      <c r="D189" s="50">
        <v>0.11483415930660444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7.6408907705764195E-2</v>
      </c>
      <c r="D190" s="50">
        <v>7.6183021140781723E-2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0.30075506512646705</v>
      </c>
      <c r="D191" s="50">
        <v>0.30073358379334397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0.12897052646294552</v>
      </c>
      <c r="D192" s="50">
        <v>0.12859555760543118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0.19611142073530657</v>
      </c>
      <c r="D193" s="50">
        <v>0.19599119266177956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8.1156314881102254E-2</v>
      </c>
      <c r="D194" s="50">
        <v>8.0968508898031033E-2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0.18361534975323071</v>
      </c>
      <c r="D195" s="50">
        <v>0.18318259171720247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0.18933032570929012</v>
      </c>
      <c r="D196" s="50">
        <v>0.18935430002743797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0.20726724799152624</v>
      </c>
      <c r="D197" s="50">
        <v>0.20672230731370744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0.24043782368476477</v>
      </c>
      <c r="D198" s="50">
        <v>0.2403740737712057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0.19239415473180319</v>
      </c>
      <c r="D199" s="50">
        <v>0.19186964583457106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0.10081146849563666</v>
      </c>
      <c r="D200" s="50">
        <v>0.10053878624930632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0.12333419845092627</v>
      </c>
      <c r="D201" s="50">
        <v>0.12303442454437129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0.26060850192126367</v>
      </c>
      <c r="D202" s="50">
        <v>0.26005288044404573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9.0867446389714918E-2</v>
      </c>
      <c r="D203" s="50">
        <v>9.0559757981957437E-2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0.18859667032728442</v>
      </c>
      <c r="D204" s="50">
        <v>0.18821347564841992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0.13382383141383869</v>
      </c>
      <c r="D205" s="50">
        <v>0.13347557355611128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7.6364483991138835E-2</v>
      </c>
      <c r="D206" s="50">
        <v>7.6207026680127021E-2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0.15151645047413034</v>
      </c>
      <c r="D207" s="50">
        <v>0.1515262603241746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0.12056685146840451</v>
      </c>
      <c r="D208" s="50">
        <v>0.11981342431368368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9.6594185495044782E-2</v>
      </c>
      <c r="D209" s="50">
        <v>9.6275895323384292E-2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7.7062789696834805E-2</v>
      </c>
      <c r="D210" s="50">
        <v>7.6981419735447559E-2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0.15634106876153561</v>
      </c>
      <c r="D211" s="50">
        <v>0.15635005688885464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1384</v>
      </c>
      <c r="C212" s="39">
        <v>6.9953906470281088E-2</v>
      </c>
      <c r="D212" s="58">
        <v>6.9877119883909586E-2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7.8074766227841472E-2</v>
      </c>
      <c r="D213" s="58">
        <v>7.7873004823085484E-2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0.16726828600228946</v>
      </c>
      <c r="D214" s="50">
        <v>0.16705819043921871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0.10349126832971378</v>
      </c>
      <c r="D215" s="50">
        <v>0.10323312590978384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0.13616381801745403</v>
      </c>
      <c r="D216" s="50">
        <v>0.13582185586940063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0.29399306296537842</v>
      </c>
      <c r="D217" s="50">
        <v>0.29403002231172493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1385</v>
      </c>
      <c r="C218" s="39">
        <v>7.2968434029686308E-2</v>
      </c>
      <c r="D218" s="50">
        <v>7.2952809501294874E-2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7.063486328234142E-2</v>
      </c>
      <c r="D219" s="50">
        <v>7.0624912371470588E-2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1386</v>
      </c>
      <c r="C220" s="39">
        <v>9.4285567771868084E-2</v>
      </c>
      <c r="D220" s="50">
        <v>9.4293765688941836E-2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1387</v>
      </c>
      <c r="C221" s="39">
        <v>0.10332576790657878</v>
      </c>
      <c r="D221" s="50">
        <v>0.10304042176388496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1388</v>
      </c>
      <c r="C222" s="39">
        <v>6.4278008002800022E-2</v>
      </c>
      <c r="D222" s="50">
        <v>6.4097254201392784E-2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0.15271562268445149</v>
      </c>
      <c r="D223" s="50">
        <v>0.15228181841145697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6.1477661564177902E-2</v>
      </c>
      <c r="D224" s="50">
        <v>6.1275412929143777E-2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8.5318857751629784E-2</v>
      </c>
      <c r="D225" s="50">
        <v>8.519368528580451E-2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1389</v>
      </c>
      <c r="C226" s="39">
        <v>9.9126226323607583E-2</v>
      </c>
      <c r="D226" s="62">
        <v>9.8872409003064765E-2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1390</v>
      </c>
      <c r="C227" s="39">
        <v>6.7900396698414023E-2</v>
      </c>
      <c r="D227" s="50">
        <v>6.7773444840664498E-2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8.0522048970229548E-2</v>
      </c>
      <c r="D228" s="50">
        <v>8.0181637686093932E-2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0.16764813629620545</v>
      </c>
      <c r="D229" s="50">
        <v>0.16717818605586232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0.16578597932298142</v>
      </c>
      <c r="D230" s="50">
        <v>0.16579942413058979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0.20178115135503571</v>
      </c>
      <c r="D231" s="50">
        <v>0.20109734188423184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5.9339776469953878E-2</v>
      </c>
      <c r="D232" s="50">
        <v>5.9143360333575486E-2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0.18318864817643615</v>
      </c>
      <c r="D233" s="50">
        <v>0.1828756135274428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0.11135731423010922</v>
      </c>
      <c r="D234" s="50">
        <v>0.11102669492061182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9.7082172830721153E-2</v>
      </c>
      <c r="D235" s="50">
        <v>9.6892682079417591E-2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1391</v>
      </c>
      <c r="C236" s="39">
        <v>6.8746410894870102E-2</v>
      </c>
      <c r="D236" s="50">
        <v>6.862867036825876E-2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9.1517418019977259E-2</v>
      </c>
      <c r="D237" s="50">
        <v>9.1283851451802539E-2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1392</v>
      </c>
      <c r="C238" s="39">
        <v>9.9864897134587433E-2</v>
      </c>
      <c r="D238" s="50">
        <v>9.9647911535426736E-2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0.15616397723216607</v>
      </c>
      <c r="D239" s="50">
        <v>0.15585698174788937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9.9904814599168529E-2</v>
      </c>
      <c r="D240" s="50">
        <v>9.9619368740501729E-2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6.6497464600771966E-2</v>
      </c>
      <c r="D241" s="50">
        <v>6.6389749680335286E-2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0.17167475815909178</v>
      </c>
      <c r="D242" s="50">
        <v>0.17127643041647728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0.13542496731179104</v>
      </c>
      <c r="D243" s="50">
        <v>0.13541650067968977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0.15866841564367903</v>
      </c>
      <c r="D244" s="50">
        <v>0.15818143305179255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9.0260008344155263E-2</v>
      </c>
      <c r="D245" s="50">
        <v>9.03105017494676E-2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1393</v>
      </c>
      <c r="C246" s="39">
        <v>0.11408353230511899</v>
      </c>
      <c r="D246" s="50">
        <v>0.1137671147852901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0.17826203626543358</v>
      </c>
      <c r="D247" s="50">
        <v>0.17820751606973328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0.17134494006249884</v>
      </c>
      <c r="D248" s="50">
        <v>0.17099322297366987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1394</v>
      </c>
      <c r="C249" s="39">
        <v>6.0512063132720666E-2</v>
      </c>
      <c r="D249" s="50">
        <v>6.0363552946320446E-2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1395</v>
      </c>
      <c r="C250" s="39">
        <v>5.1629179707819016E-2</v>
      </c>
      <c r="D250" s="50">
        <v>5.1518006480879931E-2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1396</v>
      </c>
      <c r="C251" s="39">
        <v>4.8650662263188017E-2</v>
      </c>
      <c r="D251" s="50">
        <v>4.8530302729564066E-2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5.1870501533677081E-2</v>
      </c>
      <c r="D252" s="50">
        <v>5.1722407579578543E-2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8.3942792835688257E-2</v>
      </c>
      <c r="D253" s="50">
        <v>8.3704541838492838E-2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0.10302272164372459</v>
      </c>
      <c r="D254" s="50">
        <v>0.10272926963859536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0.1012152886202613</v>
      </c>
      <c r="D255" s="50">
        <v>0.10116400465882235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1397</v>
      </c>
      <c r="C256" s="39">
        <v>7.2536020632801526E-2</v>
      </c>
      <c r="D256" s="50">
        <v>7.2352339928223264E-2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0.12284583692523425</v>
      </c>
      <c r="D257" s="50">
        <v>0.12275486899927429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0.18577749980942709</v>
      </c>
      <c r="D258" s="50">
        <v>0.18531855202305689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0.10697004222344211</v>
      </c>
      <c r="D259" s="50">
        <v>0.10666374613674115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7.3558170070130921E-2</v>
      </c>
      <c r="D260" s="50">
        <v>7.3334238722161951E-2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0.11673278424631041</v>
      </c>
      <c r="D261" s="50">
        <v>0.11644824697670692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0.23147510562490745</v>
      </c>
      <c r="D262" s="50">
        <v>0.23138792761373897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0.12816570545592698</v>
      </c>
      <c r="D263" s="50">
        <v>0.1277877890687853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0.10722626282708987</v>
      </c>
      <c r="D264" s="50">
        <v>0.10721895466597835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9.2061634349197743E-2</v>
      </c>
      <c r="D265" s="58">
        <v>9.1816017416578077E-2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7.6836940910250201E-2</v>
      </c>
      <c r="D266" s="58">
        <v>7.6662412197773228E-2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1398</v>
      </c>
      <c r="C267" s="39">
        <v>6.6618580520257792E-2</v>
      </c>
      <c r="D267" s="50">
        <v>6.6397261379652031E-2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0.11601531230933811</v>
      </c>
      <c r="D268" s="50">
        <v>0.1160139348197709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0.18889641540277124</v>
      </c>
      <c r="D269" s="50">
        <v>0.18887133286068786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0.2159235228271208</v>
      </c>
      <c r="D270" s="50">
        <v>0.2153637649769867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9.9594779226444247E-2</v>
      </c>
      <c r="D271" s="50">
        <v>9.9603542810956541E-2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1399</v>
      </c>
      <c r="C272" s="39">
        <v>2.8488186339084939E-2</v>
      </c>
      <c r="D272" s="50">
        <v>2.8415889793584337E-2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2.2382921645608032E-2</v>
      </c>
      <c r="D273" s="50">
        <v>2.2362049193446247E-2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0.13497205322459813</v>
      </c>
      <c r="D274" s="50">
        <v>0.13454904445212959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5.4620677252473257E-2</v>
      </c>
      <c r="D275" s="50">
        <v>5.4482587275480263E-2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0.16814175975114776</v>
      </c>
      <c r="D276" s="50">
        <v>0.1676754949443201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9.559072326932469E-3</v>
      </c>
      <c r="D277" s="50">
        <v>9.5780287609531223E-3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1.1987031457855296E-2</v>
      </c>
      <c r="D278" s="50">
        <v>1.1987167177210005E-2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7.5615916728900723E-2</v>
      </c>
      <c r="D279" s="50">
        <v>7.5475700120205449E-2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0.14895411433329642</v>
      </c>
      <c r="D280" s="50">
        <v>0.14868259817513613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0.20904814145213949</v>
      </c>
      <c r="D281" s="50">
        <v>0.20860817520190458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0.21203968147776073</v>
      </c>
      <c r="D282" s="50">
        <v>0.21204850918477644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0.13509952836110803</v>
      </c>
      <c r="D283" s="58">
        <v>0.13509076686577637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0.12026885001914145</v>
      </c>
      <c r="D284" s="58">
        <v>0.12004976735934553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1400</v>
      </c>
      <c r="C285" s="39">
        <v>5.826832474573311E-2</v>
      </c>
      <c r="D285" s="58">
        <v>5.8108960942908607E-2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0.1298633750639632</v>
      </c>
      <c r="D286" s="58">
        <v>0.12957921086007251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0.21156692590541437</v>
      </c>
      <c r="D287" s="50">
        <v>0.21091426831802113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7.384681035896884E-2</v>
      </c>
      <c r="D288" s="58">
        <v>7.3890571685205256E-2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9.9668068737602297E-2</v>
      </c>
      <c r="D289" s="50">
        <v>9.9366989781239576E-2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7.0492823837887436E-2</v>
      </c>
      <c r="D290" s="50">
        <v>7.0354119684826244E-2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1.9246248594231657E-2</v>
      </c>
      <c r="D291" s="50">
        <v>1.9203435711864589E-2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4.3693437885460325E-2</v>
      </c>
      <c r="D292" s="50">
        <v>4.3578907951459467E-2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0.10343474665112146</v>
      </c>
      <c r="D293" s="50">
        <v>0.10312232522192626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5.5806179745365836E-2</v>
      </c>
      <c r="D294" s="50">
        <v>5.5671411642705802E-2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0.10616981261561301</v>
      </c>
      <c r="D295" s="50">
        <v>0.10594611859929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4.9793022796531222E-2</v>
      </c>
      <c r="D296" s="50">
        <v>4.9671733056558046E-2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5.3696019016137179E-2</v>
      </c>
      <c r="D297" s="50">
        <v>5.3562364136681077E-2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4.9074156751048481E-2</v>
      </c>
      <c r="D298" s="50">
        <v>4.8959065276916881E-2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5.8139680639543494E-2</v>
      </c>
      <c r="D299" s="50">
        <v>5.801669450300341E-2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1.033679085739435E-2</v>
      </c>
      <c r="D300" s="50">
        <v>1.0303017986769445E-2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5.8814693108817678E-2</v>
      </c>
      <c r="D301" s="50">
        <v>5.8654414693282225E-2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7.9602228275143516E-2</v>
      </c>
      <c r="D302" s="50">
        <v>7.9377783533775781E-2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1401</v>
      </c>
      <c r="C303" s="39">
        <v>0.16729577151474359</v>
      </c>
      <c r="D303" s="50">
        <v>0.16729390584385873</v>
      </c>
      <c r="E303" s="51">
        <v>0</v>
      </c>
      <c r="F303" s="52">
        <v>1</v>
      </c>
    </row>
    <row r="304" spans="1:6" x14ac:dyDescent="0.25">
      <c r="A304" s="48" t="s">
        <v>637</v>
      </c>
      <c r="B304" s="49" t="s">
        <v>638</v>
      </c>
      <c r="C304" s="39">
        <v>2.2453384089200289E-2</v>
      </c>
      <c r="D304" s="50">
        <v>2.240274259846084E-2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0.11354332604820513</v>
      </c>
      <c r="D305" s="50">
        <v>0.11318021526105408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1402</v>
      </c>
      <c r="C306" s="39">
        <v>5.1987906637587976E-2</v>
      </c>
      <c r="D306" s="50">
        <v>5.1873781724342066E-2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5.2407601898565706E-2</v>
      </c>
      <c r="D307" s="50">
        <v>5.2354935718167045E-2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1403</v>
      </c>
      <c r="C308" s="39">
        <v>6.0278801546089354E-2</v>
      </c>
      <c r="D308" s="50">
        <v>6.0130360864181526E-2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1404</v>
      </c>
      <c r="C309" s="39">
        <v>9.5309153755460757E-2</v>
      </c>
      <c r="D309" s="50">
        <v>9.5074448429332117E-2</v>
      </c>
      <c r="E309" s="51">
        <v>1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3.6960710196993388E-2</v>
      </c>
      <c r="D310" s="50">
        <v>3.6822462579335587E-2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4.5585923162292388E-2</v>
      </c>
      <c r="D311" s="50">
        <v>4.5520528856702623E-2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3.5354552436231187E-2</v>
      </c>
      <c r="D312" s="50">
        <v>3.5354517041367217E-2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7.9133515603952542E-2</v>
      </c>
      <c r="D313" s="50">
        <v>7.9005605590186601E-2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5.5037291996770488E-2</v>
      </c>
      <c r="D314" s="50">
        <v>5.4898296565835253E-2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0.12621318673884269</v>
      </c>
      <c r="D315" s="50">
        <v>0.12582902104394367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6.1330712779237115E-2</v>
      </c>
      <c r="D316" s="50">
        <v>6.1172576273657124E-2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1405</v>
      </c>
      <c r="C317" s="39">
        <v>5.8335804201285354E-2</v>
      </c>
      <c r="D317" s="50">
        <v>5.8332544615666872E-2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4.9173804992552153E-2</v>
      </c>
      <c r="D318" s="50">
        <v>4.9039995246056872E-2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1406</v>
      </c>
      <c r="C5" s="39">
        <v>5.0245478816270985E-3</v>
      </c>
      <c r="D5" s="50">
        <v>4.9988502419719581E-3</v>
      </c>
    </row>
    <row r="6" spans="1:4" x14ac:dyDescent="0.25">
      <c r="A6" s="48" t="s">
        <v>668</v>
      </c>
      <c r="B6" s="49" t="s">
        <v>1406</v>
      </c>
      <c r="C6" s="39">
        <v>6.4130050249929056E-3</v>
      </c>
      <c r="D6" s="50">
        <v>6.3863057551343241E-3</v>
      </c>
    </row>
    <row r="7" spans="1:4" x14ac:dyDescent="0.25">
      <c r="A7" s="48" t="s">
        <v>669</v>
      </c>
      <c r="B7" s="49" t="s">
        <v>1406</v>
      </c>
      <c r="C7" s="39">
        <v>6.5824247553429209E-3</v>
      </c>
      <c r="D7" s="50">
        <v>6.5611446427845171E-3</v>
      </c>
    </row>
    <row r="8" spans="1:4" x14ac:dyDescent="0.25">
      <c r="A8" s="48" t="s">
        <v>670</v>
      </c>
      <c r="B8" s="49" t="s">
        <v>1406</v>
      </c>
      <c r="C8" s="39">
        <v>5.6655183416860133E-3</v>
      </c>
      <c r="D8" s="50">
        <v>5.6512251610801988E-3</v>
      </c>
    </row>
    <row r="9" spans="1:4" x14ac:dyDescent="0.25">
      <c r="A9" s="48" t="s">
        <v>671</v>
      </c>
      <c r="B9" s="49" t="s">
        <v>1407</v>
      </c>
      <c r="C9" s="39">
        <v>2.5693521763559907E-2</v>
      </c>
      <c r="D9" s="50">
        <v>2.5658971109603461E-2</v>
      </c>
    </row>
    <row r="10" spans="1:4" x14ac:dyDescent="0.25">
      <c r="A10" s="48" t="s">
        <v>673</v>
      </c>
      <c r="B10" s="49" t="s">
        <v>1408</v>
      </c>
      <c r="C10" s="39">
        <v>1.7454577713556622E-2</v>
      </c>
      <c r="D10" s="50">
        <v>1.7430837608931361E-2</v>
      </c>
    </row>
    <row r="11" spans="1:4" x14ac:dyDescent="0.25">
      <c r="A11" s="48" t="s">
        <v>675</v>
      </c>
      <c r="B11" s="49" t="s">
        <v>1409</v>
      </c>
      <c r="C11" s="39">
        <v>8.2295002954103132E-3</v>
      </c>
      <c r="D11" s="50">
        <v>8.2164651194793371E-3</v>
      </c>
    </row>
    <row r="12" spans="1:4" ht="14.25" customHeight="1" x14ac:dyDescent="0.25">
      <c r="A12" s="48" t="s">
        <v>677</v>
      </c>
      <c r="B12" s="49" t="s">
        <v>1410</v>
      </c>
      <c r="C12" s="39">
        <v>5.6103316153662047E-3</v>
      </c>
      <c r="D12" s="50">
        <v>5.5797702202471646E-3</v>
      </c>
    </row>
    <row r="13" spans="1:4" x14ac:dyDescent="0.25">
      <c r="A13" s="48" t="s">
        <v>679</v>
      </c>
      <c r="B13" s="49" t="s">
        <v>1411</v>
      </c>
      <c r="C13" s="39">
        <v>2.4945827783421884E-3</v>
      </c>
      <c r="D13" s="50">
        <v>2.4827419964071275E-3</v>
      </c>
    </row>
    <row r="14" spans="1:4" x14ac:dyDescent="0.25">
      <c r="A14" s="48" t="s">
        <v>681</v>
      </c>
      <c r="B14" s="49" t="s">
        <v>1411</v>
      </c>
      <c r="C14" s="39">
        <v>5.7221264382846934E-3</v>
      </c>
      <c r="D14" s="50">
        <v>5.6944262903992132E-3</v>
      </c>
    </row>
    <row r="15" spans="1:4" x14ac:dyDescent="0.25">
      <c r="A15" s="48" t="s">
        <v>682</v>
      </c>
      <c r="B15" s="49" t="s">
        <v>1411</v>
      </c>
      <c r="C15" s="39">
        <v>6.9395391095262507E-3</v>
      </c>
      <c r="D15" s="50">
        <v>6.9111918856551643E-3</v>
      </c>
    </row>
    <row r="16" spans="1:4" x14ac:dyDescent="0.25">
      <c r="A16" s="48" t="s">
        <v>683</v>
      </c>
      <c r="B16" s="49" t="s">
        <v>1411</v>
      </c>
      <c r="C16" s="39">
        <v>5.8553487654562928E-3</v>
      </c>
      <c r="D16" s="50">
        <v>5.835725483869225E-3</v>
      </c>
    </row>
    <row r="17" spans="1:4" x14ac:dyDescent="0.25">
      <c r="A17" s="48" t="s">
        <v>684</v>
      </c>
      <c r="B17" s="49" t="s">
        <v>1412</v>
      </c>
      <c r="C17" s="39">
        <v>5.3614267915307191E-2</v>
      </c>
      <c r="D17" s="50">
        <v>5.3536636673312953E-2</v>
      </c>
    </row>
    <row r="18" spans="1:4" x14ac:dyDescent="0.25">
      <c r="A18" s="48" t="s">
        <v>686</v>
      </c>
      <c r="B18" s="49" t="s">
        <v>1413</v>
      </c>
      <c r="C18" s="39">
        <v>5.2128203444080812E-2</v>
      </c>
      <c r="D18" s="50">
        <v>5.2016005947306404E-2</v>
      </c>
    </row>
    <row r="19" spans="1:4" x14ac:dyDescent="0.25">
      <c r="A19" s="48" t="s">
        <v>688</v>
      </c>
      <c r="B19" s="49" t="s">
        <v>1414</v>
      </c>
      <c r="C19" s="39">
        <v>5.0794368577555746E-2</v>
      </c>
      <c r="D19" s="50">
        <v>5.0694737216124726E-2</v>
      </c>
    </row>
    <row r="20" spans="1:4" x14ac:dyDescent="0.25">
      <c r="A20" s="48" t="s">
        <v>690</v>
      </c>
      <c r="B20" s="49" t="s">
        <v>1415</v>
      </c>
      <c r="C20" s="39">
        <v>2.8579191973873805E-2</v>
      </c>
      <c r="D20" s="50">
        <v>2.8291956623781648E-2</v>
      </c>
    </row>
    <row r="21" spans="1:4" x14ac:dyDescent="0.25">
      <c r="A21" s="48" t="s">
        <v>692</v>
      </c>
      <c r="B21" s="53" t="s">
        <v>1415</v>
      </c>
      <c r="C21" s="39">
        <v>3.9482976732787403E-2</v>
      </c>
      <c r="D21" s="50">
        <v>3.9086152824858493E-2</v>
      </c>
    </row>
    <row r="22" spans="1:4" x14ac:dyDescent="0.25">
      <c r="A22" s="48" t="s">
        <v>693</v>
      </c>
      <c r="B22" s="49" t="s">
        <v>1415</v>
      </c>
      <c r="C22" s="39">
        <v>4.3768212239592513E-2</v>
      </c>
      <c r="D22" s="50">
        <v>4.3760187047242799E-2</v>
      </c>
    </row>
    <row r="23" spans="1:4" x14ac:dyDescent="0.25">
      <c r="A23" s="48" t="s">
        <v>694</v>
      </c>
      <c r="B23" s="49" t="s">
        <v>1416</v>
      </c>
      <c r="C23" s="39">
        <v>5.0863366534282521E-2</v>
      </c>
      <c r="D23" s="50">
        <v>5.0756787070786097E-2</v>
      </c>
    </row>
    <row r="24" spans="1:4" x14ac:dyDescent="0.25">
      <c r="A24" s="48" t="s">
        <v>696</v>
      </c>
      <c r="B24" s="49" t="s">
        <v>1417</v>
      </c>
      <c r="C24" s="39">
        <v>0.11516817484508363</v>
      </c>
      <c r="D24" s="50">
        <v>0.11491146672041704</v>
      </c>
    </row>
    <row r="25" spans="1:4" x14ac:dyDescent="0.25">
      <c r="A25" s="48" t="s">
        <v>698</v>
      </c>
      <c r="B25" s="49" t="s">
        <v>1418</v>
      </c>
      <c r="C25" s="39">
        <v>5.805348754806039E-2</v>
      </c>
      <c r="D25" s="50">
        <v>5.7922862086931752E-2</v>
      </c>
    </row>
    <row r="26" spans="1:4" x14ac:dyDescent="0.25">
      <c r="A26" s="48" t="s">
        <v>700</v>
      </c>
      <c r="B26" s="49" t="s">
        <v>1419</v>
      </c>
      <c r="C26" s="39">
        <v>8.3969295508083061E-2</v>
      </c>
      <c r="D26" s="50">
        <v>8.3741247411820124E-2</v>
      </c>
    </row>
    <row r="27" spans="1:4" x14ac:dyDescent="0.25">
      <c r="A27" s="48" t="s">
        <v>702</v>
      </c>
      <c r="B27" s="49" t="s">
        <v>1420</v>
      </c>
      <c r="C27" s="39">
        <v>5.3075835585598349E-2</v>
      </c>
      <c r="D27" s="50">
        <v>5.2956978563327366E-2</v>
      </c>
    </row>
    <row r="28" spans="1:4" x14ac:dyDescent="0.25">
      <c r="A28" s="48" t="s">
        <v>704</v>
      </c>
      <c r="B28" s="49" t="s">
        <v>1421</v>
      </c>
      <c r="C28" s="39">
        <v>5.783667199823006E-2</v>
      </c>
      <c r="D28" s="50">
        <v>5.7706000036873289E-2</v>
      </c>
    </row>
    <row r="29" spans="1:4" x14ac:dyDescent="0.25">
      <c r="A29" s="48" t="s">
        <v>706</v>
      </c>
      <c r="B29" s="49" t="s">
        <v>1422</v>
      </c>
      <c r="C29" s="39">
        <v>7.1919735455142103E-2</v>
      </c>
      <c r="D29" s="50">
        <v>7.1651478880335961E-2</v>
      </c>
    </row>
    <row r="30" spans="1:4" x14ac:dyDescent="0.25">
      <c r="A30" s="48" t="s">
        <v>708</v>
      </c>
      <c r="B30" s="49" t="s">
        <v>1423</v>
      </c>
      <c r="C30" s="39">
        <v>6.0637906082554996E-2</v>
      </c>
      <c r="D30" s="50">
        <v>6.0490421503898356E-2</v>
      </c>
    </row>
    <row r="31" spans="1:4" x14ac:dyDescent="0.25">
      <c r="A31" s="48" t="s">
        <v>710</v>
      </c>
      <c r="B31" s="49" t="s">
        <v>1424</v>
      </c>
      <c r="C31" s="39">
        <v>5.3075835585598349E-2</v>
      </c>
      <c r="D31" s="50">
        <v>5.2956978563327366E-2</v>
      </c>
    </row>
    <row r="32" spans="1:4" x14ac:dyDescent="0.25">
      <c r="A32" s="48" t="s">
        <v>712</v>
      </c>
      <c r="B32" s="49" t="s">
        <v>1425</v>
      </c>
      <c r="C32" s="39">
        <v>6.06144146565556E-2</v>
      </c>
      <c r="D32" s="50">
        <v>6.0486211951230551E-2</v>
      </c>
    </row>
    <row r="33" spans="1:4" x14ac:dyDescent="0.25">
      <c r="A33" s="48" t="s">
        <v>714</v>
      </c>
      <c r="B33" s="49" t="s">
        <v>1426</v>
      </c>
      <c r="C33" s="39">
        <v>5.1563858398962728E-2</v>
      </c>
      <c r="D33" s="50">
        <v>5.170103299515022E-2</v>
      </c>
    </row>
    <row r="34" spans="1:4" x14ac:dyDescent="0.25">
      <c r="A34" s="48" t="s">
        <v>716</v>
      </c>
      <c r="B34" s="49" t="s">
        <v>1427</v>
      </c>
      <c r="C34" s="39">
        <v>4.3673857317864412E-2</v>
      </c>
      <c r="D34" s="50">
        <v>4.3555471442166996E-2</v>
      </c>
    </row>
    <row r="35" spans="1:4" x14ac:dyDescent="0.25">
      <c r="A35" s="48" t="s">
        <v>718</v>
      </c>
      <c r="B35" s="49" t="s">
        <v>1428</v>
      </c>
      <c r="C35" s="39">
        <v>4.8741801069101587E-2</v>
      </c>
      <c r="D35" s="50">
        <v>4.8612575294387735E-2</v>
      </c>
    </row>
    <row r="36" spans="1:4" x14ac:dyDescent="0.25">
      <c r="A36" s="48" t="s">
        <v>720</v>
      </c>
      <c r="B36" s="49" t="s">
        <v>1429</v>
      </c>
      <c r="C36" s="39">
        <v>6.2657695835720922E-2</v>
      </c>
      <c r="D36" s="50">
        <v>6.2530981065081745E-2</v>
      </c>
    </row>
    <row r="37" spans="1:4" x14ac:dyDescent="0.25">
      <c r="A37" s="48" t="s">
        <v>722</v>
      </c>
      <c r="B37" s="49" t="s">
        <v>1430</v>
      </c>
      <c r="C37" s="39">
        <v>0.10459546169766773</v>
      </c>
      <c r="D37" s="50">
        <v>0.1042841875662685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topLeftCell="A82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1340</v>
      </c>
      <c r="C5" s="64">
        <v>0.13239353748931557</v>
      </c>
      <c r="D5" s="40">
        <v>0.13201297360128394</v>
      </c>
    </row>
    <row r="6" spans="1:4" x14ac:dyDescent="0.25">
      <c r="A6" s="48" t="s">
        <v>725</v>
      </c>
      <c r="B6" s="49" t="s">
        <v>1339</v>
      </c>
      <c r="C6" s="39">
        <v>0.13479387180754332</v>
      </c>
      <c r="D6" s="45">
        <v>0.13459263269249222</v>
      </c>
    </row>
    <row r="7" spans="1:4" x14ac:dyDescent="0.25">
      <c r="A7" s="48" t="s">
        <v>726</v>
      </c>
      <c r="B7" s="49" t="s">
        <v>63</v>
      </c>
      <c r="C7" s="39">
        <v>7.5506740395202276E-2</v>
      </c>
      <c r="D7" s="50">
        <v>7.5271925602546155E-2</v>
      </c>
    </row>
    <row r="8" spans="1:4" x14ac:dyDescent="0.25">
      <c r="A8" s="48" t="s">
        <v>727</v>
      </c>
      <c r="B8" s="49" t="s">
        <v>71</v>
      </c>
      <c r="C8" s="39">
        <v>0.11335324051072147</v>
      </c>
      <c r="D8" s="50">
        <v>0.11287124105690333</v>
      </c>
    </row>
    <row r="9" spans="1:4" x14ac:dyDescent="0.25">
      <c r="A9" s="48" t="s">
        <v>728</v>
      </c>
      <c r="B9" s="49" t="s">
        <v>1338</v>
      </c>
      <c r="C9" s="39">
        <v>0.12098639113686713</v>
      </c>
      <c r="D9" s="50">
        <v>0.12084932703751178</v>
      </c>
    </row>
    <row r="10" spans="1:4" x14ac:dyDescent="0.25">
      <c r="A10" s="48" t="s">
        <v>729</v>
      </c>
      <c r="B10" s="49" t="s">
        <v>1342</v>
      </c>
      <c r="C10" s="39">
        <v>5.8565031516885094E-2</v>
      </c>
      <c r="D10" s="50">
        <v>5.8438371808446542E-2</v>
      </c>
    </row>
    <row r="11" spans="1:4" x14ac:dyDescent="0.25">
      <c r="A11" s="48" t="s">
        <v>730</v>
      </c>
      <c r="B11" s="49" t="s">
        <v>1345</v>
      </c>
      <c r="C11" s="39">
        <v>9.310765086205848E-2</v>
      </c>
      <c r="D11" s="50">
        <v>9.3042252151165072E-2</v>
      </c>
    </row>
    <row r="12" spans="1:4" x14ac:dyDescent="0.25">
      <c r="A12" s="48" t="s">
        <v>731</v>
      </c>
      <c r="B12" s="49" t="s">
        <v>1344</v>
      </c>
      <c r="C12" s="39">
        <v>7.4278250580142105E-2</v>
      </c>
      <c r="D12" s="50">
        <v>7.4084447390585062E-2</v>
      </c>
    </row>
    <row r="13" spans="1:4" x14ac:dyDescent="0.25">
      <c r="A13" s="48" t="s">
        <v>732</v>
      </c>
      <c r="B13" s="49" t="s">
        <v>1353</v>
      </c>
      <c r="C13" s="39">
        <v>7.8566871438920383E-2</v>
      </c>
      <c r="D13" s="50">
        <v>7.8365804386670124E-2</v>
      </c>
    </row>
    <row r="14" spans="1:4" x14ac:dyDescent="0.25">
      <c r="A14" s="48" t="s">
        <v>733</v>
      </c>
      <c r="B14" s="49" t="s">
        <v>172</v>
      </c>
      <c r="C14" s="39">
        <v>0.13157648888399154</v>
      </c>
      <c r="D14" s="50">
        <v>0.13159822255818859</v>
      </c>
    </row>
    <row r="15" spans="1:4" x14ac:dyDescent="0.25">
      <c r="A15" s="48" t="s">
        <v>734</v>
      </c>
      <c r="B15" s="49" t="s">
        <v>1392</v>
      </c>
      <c r="C15" s="39">
        <v>9.9864897134587433E-2</v>
      </c>
      <c r="D15" s="50">
        <v>9.9647911535426736E-2</v>
      </c>
    </row>
    <row r="16" spans="1:4" x14ac:dyDescent="0.25">
      <c r="A16" s="48" t="s">
        <v>735</v>
      </c>
      <c r="B16" s="49" t="s">
        <v>1354</v>
      </c>
      <c r="C16" s="39">
        <v>5.8798083093021404E-2</v>
      </c>
      <c r="D16" s="50">
        <v>5.8638327868614171E-2</v>
      </c>
    </row>
    <row r="17" spans="1:4" x14ac:dyDescent="0.25">
      <c r="A17" s="48" t="s">
        <v>736</v>
      </c>
      <c r="B17" s="49" t="s">
        <v>166</v>
      </c>
      <c r="C17" s="39">
        <v>0.12028033699819372</v>
      </c>
      <c r="D17" s="50">
        <v>0.11996291883176473</v>
      </c>
    </row>
    <row r="18" spans="1:4" x14ac:dyDescent="0.25">
      <c r="A18" s="48" t="s">
        <v>737</v>
      </c>
      <c r="B18" s="49" t="s">
        <v>1356</v>
      </c>
      <c r="C18" s="39">
        <v>7.0059228147751396E-2</v>
      </c>
      <c r="D18" s="50">
        <v>6.9869088523654546E-2</v>
      </c>
    </row>
    <row r="19" spans="1:4" x14ac:dyDescent="0.25">
      <c r="A19" s="48" t="s">
        <v>738</v>
      </c>
      <c r="B19" s="49" t="s">
        <v>156</v>
      </c>
      <c r="C19" s="39">
        <v>0.1397494266932201</v>
      </c>
      <c r="D19" s="50">
        <v>0.13921487568343022</v>
      </c>
    </row>
    <row r="20" spans="1:4" x14ac:dyDescent="0.25">
      <c r="A20" s="48" t="s">
        <v>739</v>
      </c>
      <c r="B20" s="49" t="s">
        <v>206</v>
      </c>
      <c r="C20" s="39">
        <v>6.2339761040080259E-2</v>
      </c>
      <c r="D20" s="50">
        <v>6.2339285385495678E-2</v>
      </c>
    </row>
    <row r="21" spans="1:4" x14ac:dyDescent="0.25">
      <c r="A21" s="48" t="s">
        <v>740</v>
      </c>
      <c r="B21" s="49" t="s">
        <v>234</v>
      </c>
      <c r="C21" s="39">
        <v>6.038776372756182E-2</v>
      </c>
      <c r="D21" s="50">
        <v>6.0392654338179884E-2</v>
      </c>
    </row>
    <row r="22" spans="1:4" x14ac:dyDescent="0.25">
      <c r="A22" s="48" t="s">
        <v>741</v>
      </c>
      <c r="B22" s="49" t="s">
        <v>616</v>
      </c>
      <c r="C22" s="39">
        <v>0.10343474665112146</v>
      </c>
      <c r="D22" s="50">
        <v>0.10312232522192626</v>
      </c>
    </row>
    <row r="23" spans="1:4" x14ac:dyDescent="0.25">
      <c r="A23" s="48" t="s">
        <v>742</v>
      </c>
      <c r="B23" s="49" t="s">
        <v>232</v>
      </c>
      <c r="C23" s="39">
        <v>6.5763453197116281E-2</v>
      </c>
      <c r="D23" s="50">
        <v>6.5766649891868575E-2</v>
      </c>
    </row>
    <row r="24" spans="1:4" x14ac:dyDescent="0.25">
      <c r="A24" s="48" t="s">
        <v>743</v>
      </c>
      <c r="B24" s="49" t="s">
        <v>244</v>
      </c>
      <c r="C24" s="39">
        <v>0.24146827172470681</v>
      </c>
      <c r="D24" s="50">
        <v>0.24073794361756745</v>
      </c>
    </row>
    <row r="25" spans="1:4" x14ac:dyDescent="0.25">
      <c r="A25" s="48" t="s">
        <v>744</v>
      </c>
      <c r="B25" s="49" t="s">
        <v>246</v>
      </c>
      <c r="C25" s="39">
        <v>0.24176473843747684</v>
      </c>
      <c r="D25" s="50">
        <v>0.24105669958572853</v>
      </c>
    </row>
    <row r="26" spans="1:4" x14ac:dyDescent="0.25">
      <c r="A26" s="48" t="s">
        <v>745</v>
      </c>
      <c r="B26" s="49" t="s">
        <v>214</v>
      </c>
      <c r="C26" s="39">
        <v>0.23039756186408034</v>
      </c>
      <c r="D26" s="50">
        <v>0.22976596496865945</v>
      </c>
    </row>
    <row r="27" spans="1:4" x14ac:dyDescent="0.25">
      <c r="A27" s="48" t="s">
        <v>746</v>
      </c>
      <c r="B27" s="49" t="s">
        <v>1378</v>
      </c>
      <c r="C27" s="39">
        <v>0.11179392205047224</v>
      </c>
      <c r="D27" s="50">
        <v>0.11145320792814377</v>
      </c>
    </row>
    <row r="28" spans="1:4" x14ac:dyDescent="0.25">
      <c r="A28" s="48" t="s">
        <v>747</v>
      </c>
      <c r="B28" s="49" t="s">
        <v>268</v>
      </c>
      <c r="C28" s="39">
        <v>5.8194652068954855E-2</v>
      </c>
      <c r="D28" s="50">
        <v>5.8027917120963821E-2</v>
      </c>
    </row>
    <row r="29" spans="1:4" x14ac:dyDescent="0.25">
      <c r="A29" s="48" t="s">
        <v>748</v>
      </c>
      <c r="B29" s="49" t="s">
        <v>260</v>
      </c>
      <c r="C29" s="39">
        <v>9.5444880162417645E-2</v>
      </c>
      <c r="D29" s="50">
        <v>9.521514083555549E-2</v>
      </c>
    </row>
    <row r="30" spans="1:4" x14ac:dyDescent="0.25">
      <c r="A30" s="48" t="s">
        <v>749</v>
      </c>
      <c r="B30" s="49" t="s">
        <v>1357</v>
      </c>
      <c r="C30" s="39">
        <v>6.0960569992478023E-2</v>
      </c>
      <c r="D30" s="50">
        <v>6.0799191897187486E-2</v>
      </c>
    </row>
    <row r="31" spans="1:4" x14ac:dyDescent="0.25">
      <c r="A31" s="48" t="s">
        <v>750</v>
      </c>
      <c r="B31" s="49" t="s">
        <v>1372</v>
      </c>
      <c r="C31" s="39">
        <v>7.0423831359766001E-2</v>
      </c>
      <c r="D31" s="50">
        <v>7.0332460589782944E-2</v>
      </c>
    </row>
    <row r="32" spans="1:4" x14ac:dyDescent="0.25">
      <c r="A32" s="48" t="s">
        <v>751</v>
      </c>
      <c r="B32" s="49" t="s">
        <v>1358</v>
      </c>
      <c r="C32" s="39">
        <v>0.13473293795212754</v>
      </c>
      <c r="D32" s="50">
        <v>0.1344360994646113</v>
      </c>
    </row>
    <row r="33" spans="1:4" x14ac:dyDescent="0.25">
      <c r="A33" s="48" t="s">
        <v>752</v>
      </c>
      <c r="B33" s="49" t="s">
        <v>292</v>
      </c>
      <c r="C33" s="39">
        <v>5.4325705645208985E-2</v>
      </c>
      <c r="D33" s="50">
        <v>5.4128284234612738E-2</v>
      </c>
    </row>
    <row r="34" spans="1:4" x14ac:dyDescent="0.25">
      <c r="A34" s="48" t="s">
        <v>753</v>
      </c>
      <c r="B34" s="49" t="s">
        <v>248</v>
      </c>
      <c r="C34" s="39">
        <v>0.24192102521757897</v>
      </c>
      <c r="D34" s="50">
        <v>0.2412052455697164</v>
      </c>
    </row>
    <row r="35" spans="1:4" x14ac:dyDescent="0.25">
      <c r="A35" s="48" t="s">
        <v>754</v>
      </c>
      <c r="B35" s="49" t="s">
        <v>1370</v>
      </c>
      <c r="C35" s="39">
        <v>8.9732750856234084E-2</v>
      </c>
      <c r="D35" s="50">
        <v>8.948494338118386E-2</v>
      </c>
    </row>
    <row r="36" spans="1:4" x14ac:dyDescent="0.25">
      <c r="A36" s="48" t="s">
        <v>755</v>
      </c>
      <c r="B36" s="49" t="s">
        <v>622</v>
      </c>
      <c r="C36" s="39">
        <v>4.9793022796531222E-2</v>
      </c>
      <c r="D36" s="50">
        <v>4.9671733056558046E-2</v>
      </c>
    </row>
    <row r="37" spans="1:4" x14ac:dyDescent="0.25">
      <c r="A37" s="48" t="s">
        <v>756</v>
      </c>
      <c r="B37" s="49" t="s">
        <v>1371</v>
      </c>
      <c r="C37" s="39">
        <v>6.1035519364542955E-2</v>
      </c>
      <c r="D37" s="50">
        <v>6.095307799943124E-2</v>
      </c>
    </row>
    <row r="38" spans="1:4" x14ac:dyDescent="0.25">
      <c r="A38" s="48" t="s">
        <v>757</v>
      </c>
      <c r="B38" s="49" t="s">
        <v>1388</v>
      </c>
      <c r="C38" s="39">
        <v>6.4278008002800022E-2</v>
      </c>
      <c r="D38" s="50">
        <v>6.4097254201392784E-2</v>
      </c>
    </row>
    <row r="39" spans="1:4" x14ac:dyDescent="0.25">
      <c r="A39" s="48" t="s">
        <v>758</v>
      </c>
      <c r="B39" s="49" t="s">
        <v>626</v>
      </c>
      <c r="C39" s="39">
        <v>4.9074156751048481E-2</v>
      </c>
      <c r="D39" s="50">
        <v>4.8959065276916881E-2</v>
      </c>
    </row>
    <row r="40" spans="1:4" x14ac:dyDescent="0.25">
      <c r="A40" s="48" t="s">
        <v>759</v>
      </c>
      <c r="B40" s="49" t="s">
        <v>350</v>
      </c>
      <c r="C40" s="39">
        <v>7.5045987521309657E-2</v>
      </c>
      <c r="D40" s="50">
        <v>7.5050485224652616E-2</v>
      </c>
    </row>
    <row r="41" spans="1:4" x14ac:dyDescent="0.25">
      <c r="A41" s="48" t="s">
        <v>760</v>
      </c>
      <c r="B41" s="49" t="s">
        <v>1391</v>
      </c>
      <c r="C41" s="39">
        <v>6.8746410894870102E-2</v>
      </c>
      <c r="D41" s="50">
        <v>6.862867036825876E-2</v>
      </c>
    </row>
    <row r="42" spans="1:4" x14ac:dyDescent="0.25">
      <c r="A42" s="48" t="s">
        <v>761</v>
      </c>
      <c r="B42" s="49" t="s">
        <v>358</v>
      </c>
      <c r="C42" s="39">
        <v>5.9467504472367747E-2</v>
      </c>
      <c r="D42" s="50">
        <v>5.9323887583347376E-2</v>
      </c>
    </row>
    <row r="43" spans="1:4" x14ac:dyDescent="0.25">
      <c r="A43" s="48" t="s">
        <v>762</v>
      </c>
      <c r="B43" s="49" t="s">
        <v>1379</v>
      </c>
      <c r="C43" s="39">
        <v>0.1620114706299815</v>
      </c>
      <c r="D43" s="50">
        <v>0.16158040334731508</v>
      </c>
    </row>
    <row r="44" spans="1:4" x14ac:dyDescent="0.25">
      <c r="A44" s="48" t="s">
        <v>763</v>
      </c>
      <c r="B44" s="49" t="s">
        <v>230</v>
      </c>
      <c r="C44" s="39">
        <v>5.7578148477443407E-2</v>
      </c>
      <c r="D44" s="50">
        <v>5.741427056996519E-2</v>
      </c>
    </row>
    <row r="45" spans="1:4" x14ac:dyDescent="0.25">
      <c r="A45" s="48" t="s">
        <v>764</v>
      </c>
      <c r="B45" s="49" t="s">
        <v>1380</v>
      </c>
      <c r="C45" s="39">
        <v>8.4174620135434919E-2</v>
      </c>
      <c r="D45" s="50">
        <v>8.396989535454491E-2</v>
      </c>
    </row>
    <row r="46" spans="1:4" x14ac:dyDescent="0.25">
      <c r="A46" s="48" t="s">
        <v>765</v>
      </c>
      <c r="B46" s="49" t="s">
        <v>389</v>
      </c>
      <c r="C46" s="39">
        <v>0.11126986726171091</v>
      </c>
      <c r="D46" s="50">
        <v>0.11082329953324283</v>
      </c>
    </row>
    <row r="47" spans="1:4" x14ac:dyDescent="0.25">
      <c r="A47" s="48" t="s">
        <v>766</v>
      </c>
      <c r="B47" s="49" t="s">
        <v>1373</v>
      </c>
      <c r="C47" s="39">
        <v>0.10062879769531932</v>
      </c>
      <c r="D47" s="50">
        <v>0.10031531196961421</v>
      </c>
    </row>
    <row r="48" spans="1:4" x14ac:dyDescent="0.25">
      <c r="A48" s="48" t="s">
        <v>767</v>
      </c>
      <c r="B48" s="49" t="s">
        <v>1381</v>
      </c>
      <c r="C48" s="39">
        <v>5.4982943678623858E-2</v>
      </c>
      <c r="D48" s="50">
        <v>5.480524572098551E-2</v>
      </c>
    </row>
    <row r="49" spans="1:4" x14ac:dyDescent="0.25">
      <c r="A49" s="48" t="s">
        <v>768</v>
      </c>
      <c r="B49" s="49" t="s">
        <v>397</v>
      </c>
      <c r="C49" s="39">
        <v>0.12942700942525234</v>
      </c>
      <c r="D49" s="50">
        <v>0.12903332857989464</v>
      </c>
    </row>
    <row r="50" spans="1:4" x14ac:dyDescent="0.25">
      <c r="A50" s="48" t="s">
        <v>769</v>
      </c>
      <c r="B50" s="49" t="s">
        <v>1382</v>
      </c>
      <c r="C50" s="39">
        <v>7.9395942628429139E-2</v>
      </c>
      <c r="D50" s="50">
        <v>7.9333381541248083E-2</v>
      </c>
    </row>
    <row r="51" spans="1:4" x14ac:dyDescent="0.25">
      <c r="A51" s="48" t="s">
        <v>770</v>
      </c>
      <c r="B51" s="49" t="s">
        <v>270</v>
      </c>
      <c r="C51" s="39">
        <v>8.8145365744034559E-2</v>
      </c>
      <c r="D51" s="50">
        <v>8.8179233955333461E-2</v>
      </c>
    </row>
    <row r="52" spans="1:4" x14ac:dyDescent="0.25">
      <c r="A52" s="48" t="s">
        <v>771</v>
      </c>
      <c r="B52" s="49" t="s">
        <v>176</v>
      </c>
      <c r="C52" s="39">
        <v>0.18760015384457088</v>
      </c>
      <c r="D52" s="50">
        <v>0.18755422470944944</v>
      </c>
    </row>
    <row r="53" spans="1:4" x14ac:dyDescent="0.25">
      <c r="A53" s="48" t="s">
        <v>772</v>
      </c>
      <c r="B53" s="49" t="s">
        <v>1347</v>
      </c>
      <c r="C53" s="39">
        <v>6.7310000122821484E-2</v>
      </c>
      <c r="D53" s="50">
        <v>6.7161088345311926E-2</v>
      </c>
    </row>
    <row r="54" spans="1:4" x14ac:dyDescent="0.25">
      <c r="A54" s="48" t="s">
        <v>773</v>
      </c>
      <c r="B54" s="49" t="s">
        <v>414</v>
      </c>
      <c r="C54" s="39">
        <v>0.12897052646294552</v>
      </c>
      <c r="D54" s="50">
        <v>0.12859555760543118</v>
      </c>
    </row>
    <row r="55" spans="1:4" x14ac:dyDescent="0.25">
      <c r="A55" s="48" t="s">
        <v>774</v>
      </c>
      <c r="B55" s="49" t="s">
        <v>1350</v>
      </c>
      <c r="C55" s="39">
        <v>0.12022523215003231</v>
      </c>
      <c r="D55" s="50">
        <v>0.11990551805802434</v>
      </c>
    </row>
    <row r="56" spans="1:4" x14ac:dyDescent="0.25">
      <c r="A56" s="48" t="s">
        <v>775</v>
      </c>
      <c r="B56" s="49" t="s">
        <v>436</v>
      </c>
      <c r="C56" s="39">
        <v>9.0867446389714918E-2</v>
      </c>
      <c r="D56" s="50">
        <v>9.0559757981957437E-2</v>
      </c>
    </row>
    <row r="57" spans="1:4" x14ac:dyDescent="0.25">
      <c r="A57" s="48" t="s">
        <v>776</v>
      </c>
      <c r="B57" s="49" t="s">
        <v>556</v>
      </c>
      <c r="C57" s="39">
        <v>0.12816570545592698</v>
      </c>
      <c r="D57" s="50">
        <v>0.1277877890687853</v>
      </c>
    </row>
    <row r="58" spans="1:4" x14ac:dyDescent="0.25">
      <c r="A58" s="48" t="s">
        <v>777</v>
      </c>
      <c r="B58" s="49" t="s">
        <v>602</v>
      </c>
      <c r="C58" s="39">
        <v>0.1298633750639632</v>
      </c>
      <c r="D58" s="50">
        <v>0.12957921086007251</v>
      </c>
    </row>
    <row r="59" spans="1:4" x14ac:dyDescent="0.25">
      <c r="A59" s="48" t="s">
        <v>778</v>
      </c>
      <c r="B59" s="49" t="s">
        <v>456</v>
      </c>
      <c r="C59" s="39">
        <v>7.8074766227841472E-2</v>
      </c>
      <c r="D59" s="50">
        <v>7.7873004823085484E-2</v>
      </c>
    </row>
    <row r="60" spans="1:4" x14ac:dyDescent="0.25">
      <c r="A60" s="48" t="s">
        <v>779</v>
      </c>
      <c r="B60" s="49" t="s">
        <v>1384</v>
      </c>
      <c r="C60" s="39">
        <v>6.9953906470281088E-2</v>
      </c>
      <c r="D60" s="50">
        <v>6.9877119883909586E-2</v>
      </c>
    </row>
    <row r="61" spans="1:4" x14ac:dyDescent="0.25">
      <c r="A61" s="48" t="s">
        <v>780</v>
      </c>
      <c r="B61" s="49" t="s">
        <v>1375</v>
      </c>
      <c r="C61" s="39">
        <v>7.7880679859789054E-2</v>
      </c>
      <c r="D61" s="50">
        <v>7.756691599772024E-2</v>
      </c>
    </row>
    <row r="62" spans="1:4" x14ac:dyDescent="0.25">
      <c r="A62" s="48" t="s">
        <v>781</v>
      </c>
      <c r="B62" s="49" t="s">
        <v>67</v>
      </c>
      <c r="C62" s="39">
        <v>0.12398070012199176</v>
      </c>
      <c r="D62" s="50">
        <v>0.1236488051149021</v>
      </c>
    </row>
    <row r="63" spans="1:4" x14ac:dyDescent="0.25">
      <c r="A63" s="48" t="s">
        <v>782</v>
      </c>
      <c r="B63" s="49" t="s">
        <v>468</v>
      </c>
      <c r="C63" s="39">
        <v>7.063486328234142E-2</v>
      </c>
      <c r="D63" s="50">
        <v>7.0624912371470588E-2</v>
      </c>
    </row>
    <row r="64" spans="1:4" x14ac:dyDescent="0.25">
      <c r="A64" s="48" t="s">
        <v>783</v>
      </c>
      <c r="B64" s="49" t="s">
        <v>122</v>
      </c>
      <c r="C64" s="39">
        <v>0.23046623574065242</v>
      </c>
      <c r="D64" s="50">
        <v>0.22986565202648659</v>
      </c>
    </row>
    <row r="65" spans="1:4" x14ac:dyDescent="0.25">
      <c r="A65" s="48" t="s">
        <v>784</v>
      </c>
      <c r="B65" s="49" t="s">
        <v>1398</v>
      </c>
      <c r="C65" s="39">
        <v>6.6618580520257792E-2</v>
      </c>
      <c r="D65" s="50">
        <v>6.6397261379652031E-2</v>
      </c>
    </row>
    <row r="66" spans="1:4" x14ac:dyDescent="0.25">
      <c r="A66" s="48" t="s">
        <v>785</v>
      </c>
      <c r="B66" s="49" t="s">
        <v>1343</v>
      </c>
      <c r="C66" s="39">
        <v>7.5988314255778025E-2</v>
      </c>
      <c r="D66" s="50">
        <v>7.5876035343855647E-2</v>
      </c>
    </row>
    <row r="67" spans="1:4" x14ac:dyDescent="0.25">
      <c r="A67" s="48" t="s">
        <v>786</v>
      </c>
      <c r="B67" s="49" t="s">
        <v>562</v>
      </c>
      <c r="C67" s="39">
        <v>7.6836940910250201E-2</v>
      </c>
      <c r="D67" s="50">
        <v>7.6662412197773228E-2</v>
      </c>
    </row>
    <row r="68" spans="1:4" x14ac:dyDescent="0.25">
      <c r="A68" s="48" t="s">
        <v>787</v>
      </c>
      <c r="B68" s="49" t="s">
        <v>478</v>
      </c>
      <c r="C68" s="39">
        <v>8.3265177856166148E-2</v>
      </c>
      <c r="D68" s="50">
        <v>8.3062929221132023E-2</v>
      </c>
    </row>
    <row r="69" spans="1:4" x14ac:dyDescent="0.25">
      <c r="A69" s="48" t="s">
        <v>788</v>
      </c>
      <c r="B69" s="49" t="s">
        <v>1390</v>
      </c>
      <c r="C69" s="39">
        <v>6.7900396698414023E-2</v>
      </c>
      <c r="D69" s="50">
        <v>6.7773444840664498E-2</v>
      </c>
    </row>
    <row r="70" spans="1:4" x14ac:dyDescent="0.25">
      <c r="A70" s="48" t="s">
        <v>789</v>
      </c>
      <c r="B70" s="49" t="s">
        <v>486</v>
      </c>
      <c r="C70" s="39">
        <v>8.0522048970229548E-2</v>
      </c>
      <c r="D70" s="50">
        <v>8.0181637686093932E-2</v>
      </c>
    </row>
    <row r="71" spans="1:4" x14ac:dyDescent="0.25">
      <c r="A71" s="48" t="s">
        <v>790</v>
      </c>
      <c r="B71" s="49" t="s">
        <v>492</v>
      </c>
      <c r="C71" s="39">
        <v>0.20178115135503571</v>
      </c>
      <c r="D71" s="50">
        <v>0.20109734188423184</v>
      </c>
    </row>
    <row r="72" spans="1:4" x14ac:dyDescent="0.25">
      <c r="A72" s="48" t="s">
        <v>791</v>
      </c>
      <c r="B72" s="49" t="s">
        <v>1393</v>
      </c>
      <c r="C72" s="39">
        <v>0.11408353230511899</v>
      </c>
      <c r="D72" s="50">
        <v>0.1137671147852901</v>
      </c>
    </row>
    <row r="73" spans="1:4" x14ac:dyDescent="0.25">
      <c r="A73" s="48" t="s">
        <v>792</v>
      </c>
      <c r="B73" s="49" t="s">
        <v>75</v>
      </c>
      <c r="C73" s="39">
        <v>6.9577019160873416E-2</v>
      </c>
      <c r="D73" s="50">
        <v>6.9566601772341113E-2</v>
      </c>
    </row>
    <row r="74" spans="1:4" x14ac:dyDescent="0.25">
      <c r="A74" s="48" t="s">
        <v>793</v>
      </c>
      <c r="B74" s="49" t="s">
        <v>534</v>
      </c>
      <c r="C74" s="39">
        <v>5.1870501533677081E-2</v>
      </c>
      <c r="D74" s="50">
        <v>5.1722407579578543E-2</v>
      </c>
    </row>
    <row r="75" spans="1:4" x14ac:dyDescent="0.25">
      <c r="A75" s="48" t="s">
        <v>794</v>
      </c>
      <c r="B75" s="49" t="s">
        <v>1397</v>
      </c>
      <c r="C75" s="39">
        <v>7.2536020632801526E-2</v>
      </c>
      <c r="D75" s="50">
        <v>7.2352339928223264E-2</v>
      </c>
    </row>
    <row r="76" spans="1:4" x14ac:dyDescent="0.25">
      <c r="A76" s="48" t="s">
        <v>795</v>
      </c>
      <c r="B76" s="49" t="s">
        <v>242</v>
      </c>
      <c r="C76" s="39">
        <v>0.23925186347045374</v>
      </c>
      <c r="D76" s="50">
        <v>0.23918375207024703</v>
      </c>
    </row>
    <row r="77" spans="1:4" x14ac:dyDescent="0.25">
      <c r="A77" s="48" t="s">
        <v>796</v>
      </c>
      <c r="B77" s="49" t="s">
        <v>546</v>
      </c>
      <c r="C77" s="39">
        <v>0.18577749980942709</v>
      </c>
      <c r="D77" s="50">
        <v>0.18531855202305689</v>
      </c>
    </row>
    <row r="78" spans="1:4" x14ac:dyDescent="0.25">
      <c r="A78" s="48" t="s">
        <v>797</v>
      </c>
      <c r="B78" s="49" t="s">
        <v>49</v>
      </c>
      <c r="C78" s="39">
        <v>5.6455670130644342E-2</v>
      </c>
      <c r="D78" s="50">
        <v>5.6317825789015917E-2</v>
      </c>
    </row>
    <row r="79" spans="1:4" x14ac:dyDescent="0.25">
      <c r="A79" s="48" t="s">
        <v>798</v>
      </c>
      <c r="B79" s="49" t="s">
        <v>120</v>
      </c>
      <c r="C79" s="39">
        <v>0.22967810696050067</v>
      </c>
      <c r="D79" s="50">
        <v>0.22910015010886808</v>
      </c>
    </row>
    <row r="80" spans="1:4" x14ac:dyDescent="0.25">
      <c r="A80" s="48" t="s">
        <v>799</v>
      </c>
      <c r="B80" s="49" t="s">
        <v>124</v>
      </c>
      <c r="C80" s="39">
        <v>0.23079420952351973</v>
      </c>
      <c r="D80" s="50">
        <v>0.23016867042156175</v>
      </c>
    </row>
    <row r="81" spans="1:4" x14ac:dyDescent="0.25">
      <c r="A81" s="48" t="s">
        <v>800</v>
      </c>
      <c r="B81" s="49" t="s">
        <v>188</v>
      </c>
      <c r="C81" s="39">
        <v>6.0792410725753386E-2</v>
      </c>
      <c r="D81" s="50">
        <v>6.0636636218200889E-2</v>
      </c>
    </row>
    <row r="82" spans="1:4" x14ac:dyDescent="0.25">
      <c r="A82" s="48" t="s">
        <v>801</v>
      </c>
      <c r="B82" s="49" t="s">
        <v>190</v>
      </c>
      <c r="C82" s="39">
        <v>0.1538907861612977</v>
      </c>
      <c r="D82" s="50">
        <v>0.15348124395823581</v>
      </c>
    </row>
    <row r="83" spans="1:4" x14ac:dyDescent="0.25">
      <c r="A83" s="48" t="s">
        <v>802</v>
      </c>
      <c r="B83" s="49" t="s">
        <v>182</v>
      </c>
      <c r="C83" s="39">
        <v>0.10166754409931859</v>
      </c>
      <c r="D83" s="50">
        <v>0.10139785152733459</v>
      </c>
    </row>
    <row r="84" spans="1:4" x14ac:dyDescent="0.25">
      <c r="A84" s="48" t="s">
        <v>803</v>
      </c>
      <c r="B84" s="49" t="s">
        <v>578</v>
      </c>
      <c r="C84" s="39">
        <v>0.13497205322459813</v>
      </c>
      <c r="D84" s="50">
        <v>0.13454904445212959</v>
      </c>
    </row>
    <row r="85" spans="1:4" x14ac:dyDescent="0.25">
      <c r="A85" s="48" t="s">
        <v>804</v>
      </c>
      <c r="B85" s="49" t="s">
        <v>438</v>
      </c>
      <c r="C85" s="39">
        <v>0.18859667032728442</v>
      </c>
      <c r="D85" s="50">
        <v>0.18821347564841992</v>
      </c>
    </row>
    <row r="86" spans="1:4" x14ac:dyDescent="0.25">
      <c r="A86" s="48" t="s">
        <v>805</v>
      </c>
      <c r="B86" s="49" t="s">
        <v>45</v>
      </c>
      <c r="C86" s="39">
        <v>0.15013835278967627</v>
      </c>
      <c r="D86" s="50">
        <v>0.14982562124418802</v>
      </c>
    </row>
    <row r="87" spans="1:4" x14ac:dyDescent="0.25">
      <c r="A87" s="48" t="s">
        <v>806</v>
      </c>
      <c r="B87" s="49" t="s">
        <v>588</v>
      </c>
      <c r="C87" s="39">
        <v>7.5615916728900723E-2</v>
      </c>
      <c r="D87" s="50">
        <v>7.5475700120205449E-2</v>
      </c>
    </row>
    <row r="88" spans="1:4" x14ac:dyDescent="0.25">
      <c r="A88" s="48" t="s">
        <v>807</v>
      </c>
      <c r="B88" s="49" t="s">
        <v>594</v>
      </c>
      <c r="C88" s="39">
        <v>0.21203968147776073</v>
      </c>
      <c r="D88" s="50">
        <v>0.21204850918477644</v>
      </c>
    </row>
    <row r="89" spans="1:4" x14ac:dyDescent="0.25">
      <c r="A89" s="48" t="s">
        <v>808</v>
      </c>
      <c r="B89" s="49" t="s">
        <v>290</v>
      </c>
      <c r="C89" s="39">
        <v>7.0932663048336009E-2</v>
      </c>
      <c r="D89" s="50">
        <v>7.0798469892264251E-2</v>
      </c>
    </row>
    <row r="90" spans="1:4" x14ac:dyDescent="0.25">
      <c r="A90" s="48" t="s">
        <v>809</v>
      </c>
      <c r="B90" s="49" t="s">
        <v>1400</v>
      </c>
      <c r="C90" s="39">
        <v>5.826832474573311E-2</v>
      </c>
      <c r="D90" s="50">
        <v>5.8108960942908607E-2</v>
      </c>
    </row>
    <row r="91" spans="1:4" x14ac:dyDescent="0.25">
      <c r="A91" s="48" t="s">
        <v>810</v>
      </c>
      <c r="B91" s="49" t="s">
        <v>590</v>
      </c>
      <c r="C91" s="39">
        <v>0.14895411433329642</v>
      </c>
      <c r="D91" s="50">
        <v>0.14868259817513613</v>
      </c>
    </row>
    <row r="92" spans="1:4" x14ac:dyDescent="0.25">
      <c r="A92" s="48" t="s">
        <v>811</v>
      </c>
      <c r="B92" s="49" t="s">
        <v>612</v>
      </c>
      <c r="C92" s="39">
        <v>1.8049018542148694E-2</v>
      </c>
      <c r="D92" s="50">
        <v>1.8016908880373394E-2</v>
      </c>
    </row>
    <row r="93" spans="1:4" x14ac:dyDescent="0.25">
      <c r="A93" s="48" t="s">
        <v>812</v>
      </c>
      <c r="B93" s="49" t="s">
        <v>628</v>
      </c>
      <c r="C93" s="39">
        <v>5.8139680639543494E-2</v>
      </c>
      <c r="D93" s="50">
        <v>5.801669450300341E-2</v>
      </c>
    </row>
    <row r="94" spans="1:4" x14ac:dyDescent="0.25">
      <c r="A94" s="48" t="s">
        <v>813</v>
      </c>
      <c r="B94" s="49" t="s">
        <v>620</v>
      </c>
      <c r="C94" s="39">
        <v>0.10616981261561301</v>
      </c>
      <c r="D94" s="50">
        <v>0.10594611859929</v>
      </c>
    </row>
    <row r="95" spans="1:4" x14ac:dyDescent="0.25">
      <c r="A95" s="48" t="s">
        <v>814</v>
      </c>
      <c r="B95" s="49" t="s">
        <v>1352</v>
      </c>
      <c r="C95" s="39">
        <v>0.13332300039111628</v>
      </c>
      <c r="D95" s="50">
        <v>0.13281153287188047</v>
      </c>
    </row>
    <row r="96" spans="1:4" x14ac:dyDescent="0.25">
      <c r="A96" s="48" t="s">
        <v>815</v>
      </c>
      <c r="B96" s="49" t="s">
        <v>618</v>
      </c>
      <c r="C96" s="39">
        <v>5.5806179745365836E-2</v>
      </c>
      <c r="D96" s="50">
        <v>5.5671411642705802E-2</v>
      </c>
    </row>
    <row r="97" spans="1:4" x14ac:dyDescent="0.25">
      <c r="A97" s="48" t="s">
        <v>816</v>
      </c>
      <c r="B97" s="49" t="s">
        <v>1369</v>
      </c>
      <c r="C97" s="39">
        <v>5.1896247663612616E-2</v>
      </c>
      <c r="D97" s="50">
        <v>5.1785704966411321E-2</v>
      </c>
    </row>
    <row r="98" spans="1:4" x14ac:dyDescent="0.25">
      <c r="A98" s="48" t="s">
        <v>817</v>
      </c>
      <c r="B98" s="49" t="s">
        <v>1403</v>
      </c>
      <c r="C98" s="39">
        <v>6.0278801546089354E-2</v>
      </c>
      <c r="D98" s="50">
        <v>6.0130360864181526E-2</v>
      </c>
    </row>
    <row r="99" spans="1:4" x14ac:dyDescent="0.25">
      <c r="A99" s="48" t="s">
        <v>818</v>
      </c>
      <c r="B99" s="49" t="s">
        <v>1402</v>
      </c>
      <c r="C99" s="39">
        <v>5.1987906637587976E-2</v>
      </c>
      <c r="D99" s="50">
        <v>5.1873781724342066E-2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BAX EN VIGUEUR LE "&amp;'OPTIONS - INTERVALLES DE MARGE'!A1</f>
        <v>GROUPEMENT DES BAX EN VIGUEUR LE 21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819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820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821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822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823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824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825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826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827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828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829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21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223</v>
      </c>
      <c r="D21" s="12">
        <v>220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61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280</v>
      </c>
      <c r="D23" s="13">
        <v>273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327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420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459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266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837</v>
      </c>
      <c r="C28" s="13">
        <v>257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838</v>
      </c>
      <c r="C29" s="13">
        <v>468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21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839</v>
      </c>
      <c r="C35" s="19">
        <v>871</v>
      </c>
      <c r="D35" s="19">
        <v>866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840</v>
      </c>
      <c r="C36" s="19">
        <v>386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841</v>
      </c>
      <c r="C37" s="19">
        <v>512</v>
      </c>
      <c r="D37" s="19">
        <v>514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842</v>
      </c>
      <c r="C38" s="19">
        <v>441</v>
      </c>
      <c r="D38" s="19">
        <v>437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843</v>
      </c>
      <c r="C39" s="19">
        <v>177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844</v>
      </c>
      <c r="C40" s="19">
        <v>213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845</v>
      </c>
      <c r="C41" s="19">
        <v>196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21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846</v>
      </c>
      <c r="C47" s="19">
        <v>1228</v>
      </c>
      <c r="D47" s="19">
        <v>1223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847</v>
      </c>
      <c r="C48" s="19">
        <v>612</v>
      </c>
      <c r="D48" s="19">
        <v>611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848</v>
      </c>
      <c r="C49" s="19">
        <v>516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849</v>
      </c>
      <c r="C50" s="19">
        <v>395</v>
      </c>
      <c r="D50" s="19">
        <v>392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850</v>
      </c>
      <c r="C51" s="19">
        <v>365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21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851</v>
      </c>
      <c r="C57" s="19">
        <v>1089</v>
      </c>
      <c r="D57" s="19">
        <v>1085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852</v>
      </c>
      <c r="C58" s="19">
        <v>473</v>
      </c>
      <c r="D58" s="19">
        <v>471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853</v>
      </c>
      <c r="C59" s="19">
        <v>626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21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755</v>
      </c>
      <c r="C65" s="24">
        <v>857</v>
      </c>
      <c r="D65" s="25">
        <v>858</v>
      </c>
      <c r="E65" s="26">
        <v>968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864</v>
      </c>
      <c r="E66" s="30">
        <v>847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599</v>
      </c>
      <c r="E67" s="30">
        <v>559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COA EN VIGUEUR LE "&amp;'OPTIONS - INTERVALLES DE MARGE'!A1</f>
        <v>GROUPEMENT DES COA EN VIGUEUR LE 21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854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1"/>
      <c r="C6" s="6" t="s">
        <v>855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1"/>
      <c r="C7" s="9" t="s">
        <v>856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40"/>
      <c r="C8" s="7" t="s">
        <v>857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0" t="str">
        <f>"IMPUTATIONS POUR POSITION MIXTE INTRA-MARCHANDISE - 'BUTTERFLY' MENSUEL EN VIGUEUR LE "&amp;'OPTIONS - INTERVALLES DE MARGE'!A1</f>
        <v>IMPUTATIONS POUR POSITION MIXTE INTRA-MARCHANDISE - 'BUTTERFLY' MENSUEL EN VIGUEUR LE 21 JUIN 2023</v>
      </c>
      <c r="B10" s="131"/>
      <c r="C10" s="131"/>
      <c r="D10" s="131"/>
      <c r="E10" s="13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2" t="s">
        <v>7</v>
      </c>
      <c r="C11" s="144" t="s">
        <v>8</v>
      </c>
      <c r="D11" s="144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3"/>
      <c r="C12" s="145"/>
      <c r="D12" s="14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858</v>
      </c>
      <c r="C13" s="13">
        <v>1588</v>
      </c>
      <c r="D13" s="13">
        <v>1567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859</v>
      </c>
      <c r="C14" s="14">
        <v>877</v>
      </c>
      <c r="D14" s="14">
        <v>873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0" t="str">
        <f>"IMPUTATIONS POUR POSITION MIXTE INTRA-MARCHANDISE - INTERMENSUELLE EN VIGUEUR LE "&amp;'OPTIONS - INTERVALLES DE MARGE'!A1</f>
        <v>IMPUTATIONS POUR POSITION MIXTE INTRA-MARCHANDISE - INTERMENSUELLE EN VIGUEUR LE 21 JUIN 2023</v>
      </c>
      <c r="B16" s="131"/>
      <c r="C16" s="131"/>
      <c r="D16" s="131"/>
      <c r="E16" s="13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2" t="s">
        <v>0</v>
      </c>
      <c r="C17" s="144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3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1139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0" t="str">
        <f>"GROUPEMENT DES CRA EN VIGUEUR LE "&amp;'OPTIONS - INTERVALLES DE MARGE'!A1</f>
        <v>GROUPEMENT DES CRA EN VIGUEUR LE 21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8" t="s">
        <v>35</v>
      </c>
      <c r="C3" s="144" t="s">
        <v>5</v>
      </c>
      <c r="D3" s="14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6">
        <v>1</v>
      </c>
      <c r="C5" s="6" t="s">
        <v>860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40"/>
      <c r="C6" s="7" t="s">
        <v>861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9">
        <v>2</v>
      </c>
      <c r="C7" s="8" t="s">
        <v>862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40"/>
      <c r="C8" s="7" t="s">
        <v>863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9">
        <v>3</v>
      </c>
      <c r="C9" s="8" t="s">
        <v>864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1"/>
      <c r="C10" s="6" t="s">
        <v>865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1"/>
      <c r="C11" s="6" t="s">
        <v>866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40"/>
      <c r="C12" s="7" t="s">
        <v>867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9">
        <v>4</v>
      </c>
      <c r="C13" s="9" t="s">
        <v>868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1"/>
      <c r="C14" s="6" t="s">
        <v>869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1"/>
      <c r="C15" s="6" t="s">
        <v>870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40"/>
      <c r="C16" s="7" t="s">
        <v>871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0" t="str">
        <f>"IMPUTATIONS POUR POSITION MIXTE INTRA-MARCHANDISE - 'BUTTERFLY' TRIMESTRIEL EN VIGUEUR LE "&amp;'OPTIONS - INTERVALLES DE MARGE'!A1</f>
        <v>IMPUTATIONS POUR POSITION MIXTE INTRA-MARCHANDISE - 'BUTTERFLY' TRIMESTRIEL EN VIGUEUR LE 21 JUIN 2023</v>
      </c>
      <c r="B18" s="131"/>
      <c r="C18" s="131"/>
      <c r="D18" s="131"/>
      <c r="E18" s="13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2" t="s">
        <v>7</v>
      </c>
      <c r="C19" s="144" t="s">
        <v>8</v>
      </c>
      <c r="D19" s="14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3"/>
      <c r="C20" s="145"/>
      <c r="D20" s="14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874</v>
      </c>
      <c r="C23" s="13">
        <v>45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875</v>
      </c>
      <c r="C24" s="13">
        <v>116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876</v>
      </c>
      <c r="C25" s="13">
        <v>488</v>
      </c>
      <c r="D25" s="13">
        <v>486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877</v>
      </c>
      <c r="C26" s="13">
        <v>696</v>
      </c>
      <c r="D26" s="13">
        <v>693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878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879</v>
      </c>
      <c r="C28" s="13">
        <v>233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880</v>
      </c>
      <c r="C29" s="13">
        <v>477</v>
      </c>
      <c r="D29" s="13">
        <v>476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881</v>
      </c>
      <c r="C30" s="14">
        <v>467</v>
      </c>
      <c r="D30" s="14">
        <v>466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0" t="str">
        <f>"IMPUTATIONS POUR POSITION MIXTE INTRA-MARCHANDISE - 'BUTTERFLY' SEMESTRIEL EN VIGUEUR LE "&amp;'OPTIONS - INTERVALLES DE MARGE'!A1</f>
        <v>IMPUTATIONS POUR POSITION MIXTE INTRA-MARCHANDISE - 'BUTTERFLY' SEMESTRIEL EN VIGUEUR LE 21 JUIN 2023</v>
      </c>
      <c r="B32" s="131"/>
      <c r="C32" s="131"/>
      <c r="D32" s="131"/>
      <c r="E32" s="13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2" t="s">
        <v>7</v>
      </c>
      <c r="C33" s="134" t="s">
        <v>8</v>
      </c>
      <c r="D33" s="13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3"/>
      <c r="C34" s="135"/>
      <c r="D34" s="13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882</v>
      </c>
      <c r="C35" s="19">
        <v>497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883</v>
      </c>
      <c r="C36" s="19">
        <v>477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884</v>
      </c>
      <c r="C37" s="19">
        <v>271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885</v>
      </c>
      <c r="C38" s="19">
        <v>430</v>
      </c>
      <c r="D38" s="19">
        <v>428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886</v>
      </c>
      <c r="C39" s="19">
        <v>582</v>
      </c>
      <c r="D39" s="19">
        <v>581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887</v>
      </c>
      <c r="C40" s="19">
        <v>224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888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889</v>
      </c>
      <c r="C42" s="20">
        <v>172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0" t="str">
        <f>"IMPUTATIONS POUR POSITION MIXTE INTRA-MARCHANDISE - 'BUTTERFLY' NEUF-MOIS EN VIGUEUR LE "&amp;'OPTIONS - INTERVALLES DE MARGE'!A1</f>
        <v>IMPUTATIONS POUR POSITION MIXTE INTRA-MARCHANDISE - 'BUTTERFLY' NEUF-MOIS EN VIGUEUR LE 21 JUIN 2023</v>
      </c>
      <c r="B44" s="131"/>
      <c r="C44" s="131"/>
      <c r="D44" s="131"/>
      <c r="E44" s="1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2" t="s">
        <v>7</v>
      </c>
      <c r="C45" s="134" t="s">
        <v>8</v>
      </c>
      <c r="D45" s="13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3"/>
      <c r="C46" s="135"/>
      <c r="D46" s="13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890</v>
      </c>
      <c r="C47" s="19">
        <v>833</v>
      </c>
      <c r="D47" s="19">
        <v>829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891</v>
      </c>
      <c r="C48" s="19">
        <v>436</v>
      </c>
      <c r="D48" s="19">
        <v>433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892</v>
      </c>
      <c r="C49" s="19">
        <v>535</v>
      </c>
      <c r="D49" s="19">
        <v>533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893</v>
      </c>
      <c r="C50" s="19">
        <v>501</v>
      </c>
      <c r="D50" s="19">
        <v>499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894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895</v>
      </c>
      <c r="C52" s="20">
        <v>449</v>
      </c>
      <c r="D52" s="20">
        <v>447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0" t="str">
        <f>"IMPUTATIONS POUR POSITION MIXTE INTRA-MARCHANDISE - 'BUTTERFLY' ANNUEL EN VIGUEUR LE "&amp;'OPTIONS - INTERVALLES DE MARGE'!A1</f>
        <v>IMPUTATIONS POUR POSITION MIXTE INTRA-MARCHANDISE - 'BUTTERFLY' ANNUEL EN VIGUEUR LE 21 JUIN 2023</v>
      </c>
      <c r="B54" s="131"/>
      <c r="C54" s="131"/>
      <c r="D54" s="131"/>
      <c r="E54" s="13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2" t="s">
        <v>7</v>
      </c>
      <c r="C55" s="134" t="s">
        <v>8</v>
      </c>
      <c r="D55" s="13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3"/>
      <c r="C56" s="135"/>
      <c r="D56" s="13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896</v>
      </c>
      <c r="C57" s="19">
        <v>596</v>
      </c>
      <c r="D57" s="19">
        <v>593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897</v>
      </c>
      <c r="C58" s="19">
        <v>495</v>
      </c>
      <c r="D58" s="19">
        <v>493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898</v>
      </c>
      <c r="C59" s="19">
        <v>757</v>
      </c>
      <c r="D59" s="19">
        <v>754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899</v>
      </c>
      <c r="C60" s="20">
        <v>293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0" t="str">
        <f>"IMPUTATIONS POUR POSITION MIXTE INTRA-MARCHANDISE - INTERMENSUELLE EN VIGUEUR LE "&amp;'OPTIONS - INTERVALLES DE MARGE'!A1</f>
        <v>IMPUTATIONS POUR POSITION MIXTE INTRA-MARCHANDISE - INTERMENSUELLE EN VIGUEUR LE 21 JUIN 2023</v>
      </c>
      <c r="B62" s="131"/>
      <c r="C62" s="131"/>
      <c r="D62" s="131"/>
      <c r="E62" s="13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2" t="s">
        <v>0</v>
      </c>
      <c r="B63" s="136">
        <v>1</v>
      </c>
      <c r="C63" s="136">
        <v>2</v>
      </c>
      <c r="D63" s="136">
        <v>3</v>
      </c>
      <c r="E63" s="13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3"/>
      <c r="B64" s="137"/>
      <c r="C64" s="137">
        <v>2</v>
      </c>
      <c r="D64" s="137">
        <v>3</v>
      </c>
      <c r="E64" s="13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557</v>
      </c>
      <c r="D65" s="25">
        <v>566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618</v>
      </c>
      <c r="E66" s="30">
        <v>923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641</v>
      </c>
      <c r="E67" s="30">
        <v>620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SDV EN VIGUEUR LE "&amp;'OPTIONS - INTERVALLES DE MARGE'!A1</f>
        <v>GROUPEMENT DES SDV EN VIGUEUR LE 21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900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901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9">
        <v>3</v>
      </c>
      <c r="C7" s="8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1"/>
      <c r="C8" s="6" t="s">
        <v>903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40"/>
      <c r="C9" s="7" t="s">
        <v>904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0" t="str">
        <f>"IMPUTATIONS POUR POSITION MIXTE INTRA-MARCHANDISE - INTERMENSUELLE EN VIGUEUR LE "&amp;'OPTIONS - INTERVALLES DE MARGE'!A1</f>
        <v>IMPUTATIONS POUR POSITION MIXTE INTRA-MARCHANDISE - INTERMENSUELLE EN VIGUEUR LE 21 JUIN 2023</v>
      </c>
      <c r="B11" s="131"/>
      <c r="C11" s="131"/>
      <c r="D11" s="131"/>
      <c r="E11" s="13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2" t="s">
        <v>0</v>
      </c>
      <c r="B12" s="136">
        <v>1</v>
      </c>
      <c r="C12" s="136">
        <v>2</v>
      </c>
      <c r="D12" s="13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3"/>
      <c r="B13" s="137"/>
      <c r="C13" s="137">
        <v>2</v>
      </c>
      <c r="D13" s="13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246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7"/>
      <c r="B1" s="147"/>
      <c r="C1" s="147"/>
      <c r="D1" s="147"/>
      <c r="E1" s="1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0" t="str">
        <f>"GROUPEMENT DES SXF EN VIGUEUR LE "&amp;'OPTIONS - INTERVALLES DE MARGE'!A1</f>
        <v>GROUPEMENT DES SXF EN VIGUEUR LE 21 JUIN 2023</v>
      </c>
      <c r="B2" s="131"/>
      <c r="C2" s="131"/>
      <c r="D2" s="131"/>
      <c r="E2" s="1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8" t="s">
        <v>36</v>
      </c>
      <c r="C3" s="144" t="s">
        <v>4</v>
      </c>
      <c r="D3" s="14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9"/>
      <c r="C4" s="150"/>
      <c r="D4" s="15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9">
        <v>1</v>
      </c>
      <c r="C5" s="8" t="s">
        <v>905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1"/>
      <c r="C6" s="6" t="s">
        <v>906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1"/>
      <c r="C7" s="6" t="s">
        <v>907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40"/>
      <c r="C8" s="7" t="s">
        <v>908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9">
        <v>2</v>
      </c>
      <c r="C9" s="8" t="s">
        <v>909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40"/>
      <c r="C10" s="7" t="s">
        <v>910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9">
        <v>3</v>
      </c>
      <c r="C11" s="8" t="s">
        <v>911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40"/>
      <c r="C12" s="7" t="s">
        <v>912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0" t="str">
        <f>"IMPUTATIONS POUR POSITION MIXTE INTRA-MARCHANDISE - INTERMENSUELLE EN VIGUEUR LE "&amp;'OPTIONS - INTERVALLES DE MARGE'!A1</f>
        <v>IMPUTATIONS POUR POSITION MIXTE INTRA-MARCHANDISE - INTERMENSUELLE EN VIGUEUR LE 21 JUIN 2023</v>
      </c>
      <c r="B14" s="131"/>
      <c r="C14" s="131"/>
      <c r="D14" s="131"/>
      <c r="E14" s="1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2" t="s">
        <v>0</v>
      </c>
      <c r="B15" s="152">
        <v>1</v>
      </c>
      <c r="C15" s="152">
        <v>2</v>
      </c>
      <c r="D15" s="14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3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1784</v>
      </c>
      <c r="D17" s="26">
        <v>7099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1918</v>
      </c>
      <c r="D18" s="30">
        <v>7297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6727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21 JUIN 2023</v>
      </c>
      <c r="B2" s="155"/>
      <c r="C2" s="155"/>
      <c r="D2" s="156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671</v>
      </c>
      <c r="B5" s="66" t="s">
        <v>1407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1408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1409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1412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1413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1414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1416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1417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1418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1419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1421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1422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1423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1424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1425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1426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1427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1428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1429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1430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JUIN 2023</v>
      </c>
      <c r="B30" s="155"/>
      <c r="C30" s="155"/>
      <c r="D30" s="156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724</v>
      </c>
      <c r="B33" s="69" t="s">
        <v>1340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1339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1338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1342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1345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1344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1353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1392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1354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1356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616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1357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1358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622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1388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626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1391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1347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1350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1384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1398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1343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1390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1393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1397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1400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612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628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620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1352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618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1403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1402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U13" sqref="U13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6"/>
      <c r="B1" s="174"/>
      <c r="C1" s="174"/>
      <c r="D1" s="174"/>
      <c r="E1" s="174"/>
    </row>
    <row r="2" spans="1:5" ht="50.1" customHeight="1" thickBot="1" x14ac:dyDescent="0.3">
      <c r="A2" s="183" t="str">
        <f>"IMPUTATIONS POUR POSITION MIXTE INTER-MARCHANDISE DE CAT SUR TAUX D'INTÉRÊT EN VIGUEUR LE "&amp;'OPTIONS - INTERVALLES DE MARGE'!A1</f>
        <v>IMPUTATIONS POUR POSITION MIXTE INTER-MARCHANDISE DE CAT SUR TAUX D'INTÉRÊT EN VIGUEUR LE 21 JUIN 2023</v>
      </c>
      <c r="B2" s="184"/>
      <c r="C2" s="184"/>
      <c r="D2" s="168"/>
      <c r="E2" s="184"/>
    </row>
    <row r="3" spans="1:5" ht="15" customHeight="1" x14ac:dyDescent="0.25">
      <c r="A3" s="169" t="s">
        <v>32</v>
      </c>
      <c r="B3" s="185" t="s">
        <v>39</v>
      </c>
      <c r="C3" s="170" t="s">
        <v>40</v>
      </c>
      <c r="D3" s="170" t="s">
        <v>33</v>
      </c>
      <c r="E3" s="170" t="s">
        <v>34</v>
      </c>
    </row>
    <row r="4" spans="1:5" x14ac:dyDescent="0.25">
      <c r="A4" s="157"/>
      <c r="B4" s="159"/>
      <c r="C4" s="171"/>
      <c r="D4" s="171"/>
      <c r="E4" s="171"/>
    </row>
    <row r="5" spans="1:5" x14ac:dyDescent="0.25">
      <c r="A5" s="75" t="s">
        <v>913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914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915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916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917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918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919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920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921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3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JUIN 2023</v>
      </c>
      <c r="B17" s="184"/>
      <c r="C17" s="184"/>
      <c r="D17" s="184"/>
      <c r="E17" s="184"/>
    </row>
    <row r="18" spans="1:5" ht="21" customHeight="1" x14ac:dyDescent="0.25">
      <c r="A18" s="169" t="s">
        <v>32</v>
      </c>
      <c r="B18" s="185" t="s">
        <v>39</v>
      </c>
      <c r="C18" s="170" t="s">
        <v>40</v>
      </c>
      <c r="D18" s="170" t="s">
        <v>33</v>
      </c>
      <c r="E18" s="170" t="s">
        <v>34</v>
      </c>
    </row>
    <row r="19" spans="1:5" x14ac:dyDescent="0.25">
      <c r="A19" s="157"/>
      <c r="B19" s="159"/>
      <c r="C19" s="171"/>
      <c r="D19" s="171"/>
      <c r="E19" s="172"/>
    </row>
    <row r="20" spans="1:5" x14ac:dyDescent="0.25">
      <c r="A20" s="75" t="s">
        <v>922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926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927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928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929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930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931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932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933</v>
      </c>
      <c r="B31" s="96">
        <v>1</v>
      </c>
      <c r="C31" s="97">
        <v>37</v>
      </c>
      <c r="D31" s="100">
        <v>0.87</v>
      </c>
      <c r="E31" s="100">
        <v>0.87</v>
      </c>
    </row>
    <row r="32" spans="1:5" x14ac:dyDescent="0.25">
      <c r="A32" s="75" t="s">
        <v>934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935</v>
      </c>
      <c r="B33" s="96">
        <v>1</v>
      </c>
      <c r="C33" s="97">
        <v>87</v>
      </c>
      <c r="D33" s="100">
        <v>0.87</v>
      </c>
      <c r="E33" s="100">
        <v>0.87</v>
      </c>
    </row>
    <row r="34" spans="1:5" x14ac:dyDescent="0.25">
      <c r="A34" s="75" t="s">
        <v>936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937</v>
      </c>
      <c r="B35" s="96">
        <v>1</v>
      </c>
      <c r="C35" s="97">
        <v>30</v>
      </c>
      <c r="D35" s="100">
        <v>0.86</v>
      </c>
      <c r="E35" s="100">
        <v>0.86</v>
      </c>
    </row>
    <row r="36" spans="1:5" x14ac:dyDescent="0.25">
      <c r="A36" s="75" t="s">
        <v>938</v>
      </c>
      <c r="B36" s="96">
        <v>1</v>
      </c>
      <c r="C36" s="97">
        <v>18</v>
      </c>
      <c r="D36" s="100">
        <v>0.87</v>
      </c>
      <c r="E36" s="100">
        <v>0.86</v>
      </c>
    </row>
    <row r="37" spans="1:5" x14ac:dyDescent="0.25">
      <c r="A37" s="75" t="s">
        <v>939</v>
      </c>
      <c r="B37" s="96">
        <v>1</v>
      </c>
      <c r="C37" s="97">
        <v>34</v>
      </c>
      <c r="D37" s="100">
        <v>0.86</v>
      </c>
      <c r="E37" s="100">
        <v>0.86</v>
      </c>
    </row>
    <row r="38" spans="1:5" x14ac:dyDescent="0.25">
      <c r="A38" s="75" t="s">
        <v>940</v>
      </c>
      <c r="B38" s="96">
        <v>1</v>
      </c>
      <c r="C38" s="97">
        <v>28</v>
      </c>
      <c r="D38" s="100">
        <v>0.86</v>
      </c>
      <c r="E38" s="100">
        <v>0.86</v>
      </c>
    </row>
    <row r="39" spans="1:5" x14ac:dyDescent="0.25">
      <c r="A39" s="75" t="s">
        <v>941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942</v>
      </c>
      <c r="B40" s="96">
        <v>1</v>
      </c>
      <c r="C40" s="97">
        <v>1</v>
      </c>
      <c r="D40" s="100">
        <v>0.87</v>
      </c>
      <c r="E40" s="100">
        <v>0.86</v>
      </c>
    </row>
    <row r="41" spans="1:5" x14ac:dyDescent="0.25">
      <c r="A41" s="75" t="s">
        <v>943</v>
      </c>
      <c r="B41" s="96">
        <v>4</v>
      </c>
      <c r="C41" s="97">
        <v>1</v>
      </c>
      <c r="D41" s="100">
        <v>0.87</v>
      </c>
      <c r="E41" s="100">
        <v>0.86</v>
      </c>
    </row>
    <row r="42" spans="1:5" x14ac:dyDescent="0.25">
      <c r="A42" s="75" t="s">
        <v>944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945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946</v>
      </c>
      <c r="B44" s="96">
        <v>1</v>
      </c>
      <c r="C44" s="97">
        <v>2</v>
      </c>
      <c r="D44" s="100">
        <v>0.86</v>
      </c>
      <c r="E44" s="100">
        <v>0.85</v>
      </c>
    </row>
    <row r="45" spans="1:5" x14ac:dyDescent="0.25">
      <c r="A45" s="75" t="s">
        <v>947</v>
      </c>
      <c r="B45" s="96">
        <v>1</v>
      </c>
      <c r="C45" s="97">
        <v>16</v>
      </c>
      <c r="D45" s="100">
        <v>0.84</v>
      </c>
      <c r="E45" s="100">
        <v>0.84</v>
      </c>
    </row>
    <row r="46" spans="1:5" x14ac:dyDescent="0.25">
      <c r="A46" s="75" t="s">
        <v>948</v>
      </c>
      <c r="B46" s="96">
        <v>1</v>
      </c>
      <c r="C46" s="97">
        <v>20</v>
      </c>
      <c r="D46" s="100">
        <v>0.85</v>
      </c>
      <c r="E46" s="100">
        <v>0.84</v>
      </c>
    </row>
    <row r="47" spans="1:5" x14ac:dyDescent="0.25">
      <c r="A47" s="75" t="s">
        <v>949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950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951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952</v>
      </c>
      <c r="B50" s="96">
        <v>1</v>
      </c>
      <c r="C50" s="97">
        <v>2</v>
      </c>
      <c r="D50" s="100">
        <v>0.85</v>
      </c>
      <c r="E50" s="100">
        <v>0.84</v>
      </c>
    </row>
    <row r="51" spans="1:5" x14ac:dyDescent="0.25">
      <c r="A51" s="75" t="s">
        <v>953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954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955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956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957</v>
      </c>
      <c r="B55" s="96">
        <v>1</v>
      </c>
      <c r="C55" s="97">
        <v>43</v>
      </c>
      <c r="D55" s="100">
        <v>0.74</v>
      </c>
      <c r="E55" s="100">
        <v>0.75</v>
      </c>
    </row>
    <row r="56" spans="1:5" x14ac:dyDescent="0.25">
      <c r="A56" s="75" t="s">
        <v>958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959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960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961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962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963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964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965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966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967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968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969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970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971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972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973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974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975</v>
      </c>
      <c r="B73" s="96">
        <v>2</v>
      </c>
      <c r="C73" s="97">
        <v>1</v>
      </c>
      <c r="D73" s="100">
        <v>0.71</v>
      </c>
      <c r="E73" s="100">
        <v>0.71</v>
      </c>
    </row>
    <row r="74" spans="1:5" x14ac:dyDescent="0.25">
      <c r="A74" s="75" t="s">
        <v>976</v>
      </c>
      <c r="B74" s="96">
        <v>1</v>
      </c>
      <c r="C74" s="97">
        <v>2</v>
      </c>
      <c r="D74" s="100">
        <v>0.71</v>
      </c>
      <c r="E74" s="100">
        <v>0.71</v>
      </c>
    </row>
    <row r="75" spans="1:5" x14ac:dyDescent="0.25">
      <c r="A75" s="75" t="s">
        <v>977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978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979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980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981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982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983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984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985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986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987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988</v>
      </c>
      <c r="B86" s="96">
        <v>1</v>
      </c>
      <c r="C86" s="97">
        <v>6</v>
      </c>
      <c r="D86" s="100">
        <v>0.68</v>
      </c>
      <c r="E86" s="100">
        <v>0.68</v>
      </c>
    </row>
    <row r="87" spans="1:5" x14ac:dyDescent="0.25">
      <c r="A87" s="75" t="s">
        <v>989</v>
      </c>
      <c r="B87" s="96">
        <v>7</v>
      </c>
      <c r="C87" s="97">
        <v>1</v>
      </c>
      <c r="D87" s="100">
        <v>0.68</v>
      </c>
      <c r="E87" s="100">
        <v>0.68</v>
      </c>
    </row>
    <row r="88" spans="1:5" x14ac:dyDescent="0.25">
      <c r="A88" s="75" t="s">
        <v>990</v>
      </c>
      <c r="B88" s="96">
        <v>1</v>
      </c>
      <c r="C88" s="97">
        <v>14</v>
      </c>
      <c r="D88" s="100">
        <v>0.67</v>
      </c>
      <c r="E88" s="100">
        <v>0.67</v>
      </c>
    </row>
    <row r="89" spans="1:5" x14ac:dyDescent="0.25">
      <c r="A89" s="75" t="s">
        <v>991</v>
      </c>
      <c r="B89" s="96">
        <v>1</v>
      </c>
      <c r="C89" s="97">
        <v>56</v>
      </c>
      <c r="D89" s="100">
        <v>0.67</v>
      </c>
      <c r="E89" s="100">
        <v>0.67</v>
      </c>
    </row>
    <row r="90" spans="1:5" x14ac:dyDescent="0.25">
      <c r="A90" s="75" t="s">
        <v>992</v>
      </c>
      <c r="B90" s="96">
        <v>1</v>
      </c>
      <c r="C90" s="97">
        <v>6</v>
      </c>
      <c r="D90" s="100">
        <v>0.67</v>
      </c>
      <c r="E90" s="100">
        <v>0.67</v>
      </c>
    </row>
    <row r="91" spans="1:5" x14ac:dyDescent="0.25">
      <c r="A91" s="75" t="s">
        <v>993</v>
      </c>
      <c r="B91" s="96">
        <v>1</v>
      </c>
      <c r="C91" s="97">
        <v>29</v>
      </c>
      <c r="D91" s="100">
        <v>0.68</v>
      </c>
      <c r="E91" s="100">
        <v>0.67</v>
      </c>
    </row>
    <row r="92" spans="1:5" x14ac:dyDescent="0.25">
      <c r="A92" s="75" t="s">
        <v>994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995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996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997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998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999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1000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1002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1003</v>
      </c>
      <c r="B101" s="96">
        <v>1</v>
      </c>
      <c r="C101" s="97">
        <v>12</v>
      </c>
      <c r="D101" s="100">
        <v>0.65</v>
      </c>
      <c r="E101" s="100">
        <v>0.65</v>
      </c>
    </row>
    <row r="102" spans="1:5" x14ac:dyDescent="0.25">
      <c r="A102" s="75" t="s">
        <v>1004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1005</v>
      </c>
      <c r="B103" s="96">
        <v>1</v>
      </c>
      <c r="C103" s="97">
        <v>35</v>
      </c>
      <c r="D103" s="100">
        <v>0.66</v>
      </c>
      <c r="E103" s="100">
        <v>0.65</v>
      </c>
    </row>
    <row r="104" spans="1:5" x14ac:dyDescent="0.25">
      <c r="A104" s="75" t="s">
        <v>1006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1007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1008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1009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1010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1011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1012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1013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1014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1015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1016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1017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1018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1019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1020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1021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1022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1023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1024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1025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1026</v>
      </c>
      <c r="B124" s="96">
        <v>1</v>
      </c>
      <c r="C124" s="97">
        <v>16</v>
      </c>
      <c r="D124" s="100">
        <v>0.61</v>
      </c>
      <c r="E124" s="100">
        <v>0.61</v>
      </c>
    </row>
    <row r="125" spans="1:5" x14ac:dyDescent="0.25">
      <c r="A125" s="75" t="s">
        <v>1027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1028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1029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1030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1031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1032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1033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1034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1035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1036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1037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1038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1039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1040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1041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1042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1043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1044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1045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1046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1047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1048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1049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1050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1051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1052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1053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1054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1055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1056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1057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1058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1059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1060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1061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1062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1063</v>
      </c>
      <c r="B161" s="96">
        <v>1</v>
      </c>
      <c r="C161" s="97">
        <v>15</v>
      </c>
      <c r="D161" s="100">
        <v>0.56000000000000005</v>
      </c>
      <c r="E161" s="100">
        <v>0.57000000000000006</v>
      </c>
    </row>
    <row r="162" spans="1:5" x14ac:dyDescent="0.25">
      <c r="A162" s="75" t="s">
        <v>1064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1065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1066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1067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1068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1069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1070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1071</v>
      </c>
      <c r="B169" s="96">
        <v>1</v>
      </c>
      <c r="C169" s="97">
        <v>9</v>
      </c>
      <c r="D169" s="100">
        <v>0.56000000000000005</v>
      </c>
      <c r="E169" s="100">
        <v>0.56000000000000005</v>
      </c>
    </row>
    <row r="170" spans="1:5" x14ac:dyDescent="0.25">
      <c r="A170" s="75" t="s">
        <v>1072</v>
      </c>
      <c r="B170" s="96">
        <v>1</v>
      </c>
      <c r="C170" s="97">
        <v>64</v>
      </c>
      <c r="D170" s="100">
        <v>0.56000000000000005</v>
      </c>
      <c r="E170" s="100">
        <v>0.56000000000000005</v>
      </c>
    </row>
    <row r="171" spans="1:5" x14ac:dyDescent="0.25">
      <c r="A171" s="75" t="s">
        <v>1073</v>
      </c>
      <c r="B171" s="96">
        <v>1</v>
      </c>
      <c r="C171" s="97">
        <v>13</v>
      </c>
      <c r="D171" s="100">
        <v>0.56000000000000005</v>
      </c>
      <c r="E171" s="100">
        <v>0.56000000000000005</v>
      </c>
    </row>
    <row r="172" spans="1:5" x14ac:dyDescent="0.25">
      <c r="A172" s="75" t="s">
        <v>1074</v>
      </c>
      <c r="B172" s="96">
        <v>1</v>
      </c>
      <c r="C172" s="97">
        <v>51</v>
      </c>
      <c r="D172" s="100">
        <v>0.56000000000000005</v>
      </c>
      <c r="E172" s="100">
        <v>0.56000000000000005</v>
      </c>
    </row>
    <row r="173" spans="1:5" x14ac:dyDescent="0.25">
      <c r="A173" s="75" t="s">
        <v>1075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1076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1077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1078</v>
      </c>
      <c r="B176" s="96">
        <v>1</v>
      </c>
      <c r="C176" s="97">
        <v>16</v>
      </c>
      <c r="D176" s="100">
        <v>0.56000000000000005</v>
      </c>
      <c r="E176" s="100">
        <v>0.56000000000000005</v>
      </c>
    </row>
    <row r="177" spans="1:5" x14ac:dyDescent="0.25">
      <c r="A177" s="75" t="s">
        <v>1079</v>
      </c>
      <c r="B177" s="96">
        <v>1</v>
      </c>
      <c r="C177" s="97">
        <v>39</v>
      </c>
      <c r="D177" s="100">
        <v>0.56000000000000005</v>
      </c>
      <c r="E177" s="100">
        <v>0.56000000000000005</v>
      </c>
    </row>
    <row r="178" spans="1:5" x14ac:dyDescent="0.25">
      <c r="A178" s="75" t="s">
        <v>1080</v>
      </c>
      <c r="B178" s="96">
        <v>1</v>
      </c>
      <c r="C178" s="97">
        <v>20</v>
      </c>
      <c r="D178" s="100">
        <v>0.56000000000000005</v>
      </c>
      <c r="E178" s="100">
        <v>0.56000000000000005</v>
      </c>
    </row>
    <row r="179" spans="1:5" x14ac:dyDescent="0.25">
      <c r="A179" s="75" t="s">
        <v>1081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1082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1083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1084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1085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1086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1087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1088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1089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1090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1091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1092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1093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1094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1095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1096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1097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1098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1099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1100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1101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1102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1103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1104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1105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1106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1107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1108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1109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1110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1111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1112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1113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1114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1115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1116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1117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1118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1119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1120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1121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1122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1123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1124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1125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1126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1127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1128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1129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1130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1131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1132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1133</v>
      </c>
      <c r="B231" s="96">
        <v>1</v>
      </c>
      <c r="C231" s="97">
        <v>5</v>
      </c>
      <c r="D231" s="100">
        <v>0.52</v>
      </c>
      <c r="E231" s="100">
        <v>0.52</v>
      </c>
    </row>
    <row r="232" spans="1:5" x14ac:dyDescent="0.25">
      <c r="A232" s="75" t="s">
        <v>1134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1135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1136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1137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1138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1139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1140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1141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1142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1143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1144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1145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1146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1147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1148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1149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1150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1151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1152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1153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1154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1155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1156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1157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1158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1159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1160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1161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1162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1163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1164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1165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1166</v>
      </c>
      <c r="B264" s="96">
        <v>1</v>
      </c>
      <c r="C264" s="97">
        <v>5</v>
      </c>
      <c r="D264" s="100">
        <v>0.49</v>
      </c>
      <c r="E264" s="100">
        <v>0.49</v>
      </c>
    </row>
    <row r="265" spans="1:5" x14ac:dyDescent="0.25">
      <c r="A265" s="75" t="s">
        <v>1167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1168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1169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1170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1171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1172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1173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1174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1175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1176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1177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1178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1179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1180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1181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1182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1183</v>
      </c>
      <c r="B281" s="96">
        <v>1</v>
      </c>
      <c r="C281" s="97">
        <v>12</v>
      </c>
      <c r="D281" s="100">
        <v>0.48</v>
      </c>
      <c r="E281" s="100">
        <v>0.48</v>
      </c>
    </row>
    <row r="282" spans="1:5" x14ac:dyDescent="0.25">
      <c r="A282" s="75" t="s">
        <v>1184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1185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1186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1187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1188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1189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1190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1191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1192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1193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1194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1195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1196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1197</v>
      </c>
      <c r="B295" s="96">
        <v>1</v>
      </c>
      <c r="C295" s="97">
        <v>16</v>
      </c>
      <c r="D295" s="100">
        <v>0.47000000000000003</v>
      </c>
      <c r="E295" s="100">
        <v>0.47000000000000003</v>
      </c>
    </row>
    <row r="296" spans="1:5" x14ac:dyDescent="0.25">
      <c r="A296" s="75" t="s">
        <v>1198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1199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1200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1201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1202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1203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1204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1205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1206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1207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1208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1209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1210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1211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1212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1213</v>
      </c>
      <c r="B311" s="96">
        <v>1</v>
      </c>
      <c r="C311" s="97">
        <v>51</v>
      </c>
      <c r="D311" s="100">
        <v>0.45</v>
      </c>
      <c r="E311" s="100">
        <v>0.46</v>
      </c>
    </row>
    <row r="312" spans="1:5" x14ac:dyDescent="0.25">
      <c r="A312" s="75" t="s">
        <v>1214</v>
      </c>
      <c r="B312" s="96">
        <v>1</v>
      </c>
      <c r="C312" s="97">
        <v>3</v>
      </c>
      <c r="D312" s="100">
        <v>0.46</v>
      </c>
      <c r="E312" s="100">
        <v>0.46</v>
      </c>
    </row>
    <row r="313" spans="1:5" x14ac:dyDescent="0.25">
      <c r="A313" s="75" t="s">
        <v>1215</v>
      </c>
      <c r="B313" s="96">
        <v>1</v>
      </c>
      <c r="C313" s="97">
        <v>7</v>
      </c>
      <c r="D313" s="100">
        <v>0.45</v>
      </c>
      <c r="E313" s="100">
        <v>0.46</v>
      </c>
    </row>
    <row r="314" spans="1:5" x14ac:dyDescent="0.25">
      <c r="A314" s="75" t="s">
        <v>1216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1217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1218</v>
      </c>
      <c r="B316" s="96">
        <v>1</v>
      </c>
      <c r="C316" s="97">
        <v>9</v>
      </c>
      <c r="D316" s="100">
        <v>0.46</v>
      </c>
      <c r="E316" s="100">
        <v>0.46</v>
      </c>
    </row>
    <row r="317" spans="1:5" x14ac:dyDescent="0.25">
      <c r="A317" s="75" t="s">
        <v>1219</v>
      </c>
      <c r="B317" s="96">
        <v>1</v>
      </c>
      <c r="C317" s="97">
        <v>3</v>
      </c>
      <c r="D317" s="100">
        <v>0.46</v>
      </c>
      <c r="E317" s="100">
        <v>0.46</v>
      </c>
    </row>
    <row r="318" spans="1:5" x14ac:dyDescent="0.25">
      <c r="A318" s="75" t="s">
        <v>1220</v>
      </c>
      <c r="B318" s="96">
        <v>1</v>
      </c>
      <c r="C318" s="97">
        <v>24</v>
      </c>
      <c r="D318" s="100">
        <v>0.46</v>
      </c>
      <c r="E318" s="100">
        <v>0.46</v>
      </c>
    </row>
    <row r="319" spans="1:5" x14ac:dyDescent="0.25">
      <c r="A319" s="75" t="s">
        <v>1221</v>
      </c>
      <c r="B319" s="96">
        <v>1</v>
      </c>
      <c r="C319" s="97">
        <v>9</v>
      </c>
      <c r="D319" s="100">
        <v>0.45</v>
      </c>
      <c r="E319" s="100">
        <v>0.46</v>
      </c>
    </row>
    <row r="320" spans="1:5" x14ac:dyDescent="0.25">
      <c r="A320" s="75" t="s">
        <v>1222</v>
      </c>
      <c r="B320" s="96">
        <v>1</v>
      </c>
      <c r="C320" s="97">
        <v>8</v>
      </c>
      <c r="D320" s="100">
        <v>0.46</v>
      </c>
      <c r="E320" s="100">
        <v>0.46</v>
      </c>
    </row>
    <row r="321" spans="1:5" x14ac:dyDescent="0.25">
      <c r="A321" s="75" t="s">
        <v>1223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1224</v>
      </c>
      <c r="B322" s="96">
        <v>1</v>
      </c>
      <c r="C322" s="97">
        <v>1</v>
      </c>
      <c r="D322" s="100">
        <v>0.45</v>
      </c>
      <c r="E322" s="100">
        <v>0.46</v>
      </c>
    </row>
    <row r="323" spans="1:5" x14ac:dyDescent="0.25">
      <c r="A323" s="75" t="s">
        <v>1225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1226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1227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1228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1229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1230</v>
      </c>
      <c r="B328" s="96">
        <v>1</v>
      </c>
      <c r="C328" s="97">
        <v>35</v>
      </c>
      <c r="D328" s="100">
        <v>0.45</v>
      </c>
      <c r="E328" s="100">
        <v>0.45</v>
      </c>
    </row>
    <row r="329" spans="1:5" x14ac:dyDescent="0.25">
      <c r="A329" s="75" t="s">
        <v>1231</v>
      </c>
      <c r="B329" s="96">
        <v>1</v>
      </c>
      <c r="C329" s="97">
        <v>10</v>
      </c>
      <c r="D329" s="100">
        <v>0.45</v>
      </c>
      <c r="E329" s="100">
        <v>0.45</v>
      </c>
    </row>
    <row r="330" spans="1:5" x14ac:dyDescent="0.25">
      <c r="A330" s="75" t="s">
        <v>1232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1233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1234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1235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1236</v>
      </c>
      <c r="B334" s="96">
        <v>1</v>
      </c>
      <c r="C334" s="97">
        <v>5</v>
      </c>
      <c r="D334" s="100">
        <v>0.45</v>
      </c>
      <c r="E334" s="100">
        <v>0.45</v>
      </c>
    </row>
    <row r="335" spans="1:5" x14ac:dyDescent="0.25">
      <c r="A335" s="75" t="s">
        <v>1237</v>
      </c>
      <c r="B335" s="96">
        <v>1</v>
      </c>
      <c r="C335" s="97">
        <v>11</v>
      </c>
      <c r="D335" s="100">
        <v>0.45</v>
      </c>
      <c r="E335" s="100">
        <v>0.45</v>
      </c>
    </row>
    <row r="336" spans="1:5" x14ac:dyDescent="0.25">
      <c r="A336" s="75" t="s">
        <v>1238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1239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1240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1241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1242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1243</v>
      </c>
      <c r="B341" s="96">
        <v>4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1244</v>
      </c>
      <c r="B342" s="96">
        <v>2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1245</v>
      </c>
      <c r="B343" s="96">
        <v>1</v>
      </c>
      <c r="C343" s="97">
        <v>6</v>
      </c>
      <c r="D343" s="100">
        <v>0.44</v>
      </c>
      <c r="E343" s="100">
        <v>0.44</v>
      </c>
    </row>
    <row r="344" spans="1:5" x14ac:dyDescent="0.25">
      <c r="A344" s="75" t="s">
        <v>1246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1247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1248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1249</v>
      </c>
      <c r="B347" s="96">
        <v>1</v>
      </c>
      <c r="C347" s="97">
        <v>5</v>
      </c>
      <c r="D347" s="100">
        <v>0.45</v>
      </c>
      <c r="E347" s="100">
        <v>0.44</v>
      </c>
    </row>
    <row r="348" spans="1:5" x14ac:dyDescent="0.25">
      <c r="A348" s="75" t="s">
        <v>1250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1251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1252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1253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1254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1255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1256</v>
      </c>
      <c r="B354" s="96">
        <v>1</v>
      </c>
      <c r="C354" s="97">
        <v>1</v>
      </c>
      <c r="D354" s="100">
        <v>0.43</v>
      </c>
      <c r="E354" s="100">
        <v>0.43</v>
      </c>
    </row>
    <row r="355" spans="1:5" x14ac:dyDescent="0.25">
      <c r="A355" s="75" t="s">
        <v>1257</v>
      </c>
      <c r="B355" s="96">
        <v>1</v>
      </c>
      <c r="C355" s="97">
        <v>14</v>
      </c>
      <c r="D355" s="100">
        <v>0.43</v>
      </c>
      <c r="E355" s="100">
        <v>0.43</v>
      </c>
    </row>
    <row r="356" spans="1:5" x14ac:dyDescent="0.25">
      <c r="A356" s="75" t="s">
        <v>1258</v>
      </c>
      <c r="B356" s="96">
        <v>1</v>
      </c>
      <c r="C356" s="97">
        <v>13</v>
      </c>
      <c r="D356" s="100">
        <v>0.43</v>
      </c>
      <c r="E356" s="100">
        <v>0.43</v>
      </c>
    </row>
    <row r="357" spans="1:5" x14ac:dyDescent="0.25">
      <c r="A357" s="75" t="s">
        <v>1259</v>
      </c>
      <c r="B357" s="96">
        <v>1</v>
      </c>
      <c r="C357" s="97">
        <v>4</v>
      </c>
      <c r="D357" s="100">
        <v>0.43</v>
      </c>
      <c r="E357" s="100">
        <v>0.43</v>
      </c>
    </row>
    <row r="358" spans="1:5" x14ac:dyDescent="0.25">
      <c r="A358" s="75" t="s">
        <v>1260</v>
      </c>
      <c r="B358" s="96">
        <v>2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1261</v>
      </c>
      <c r="B359" s="96">
        <v>6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1262</v>
      </c>
      <c r="B360" s="96">
        <v>1</v>
      </c>
      <c r="C360" s="97">
        <v>2</v>
      </c>
      <c r="D360" s="100">
        <v>0.43</v>
      </c>
      <c r="E360" s="100">
        <v>0.43</v>
      </c>
    </row>
    <row r="361" spans="1:5" x14ac:dyDescent="0.25">
      <c r="A361" s="75" t="s">
        <v>1263</v>
      </c>
      <c r="B361" s="96">
        <v>1</v>
      </c>
      <c r="C361" s="97">
        <v>2</v>
      </c>
      <c r="D361" s="100">
        <v>0.42</v>
      </c>
      <c r="E361" s="100">
        <v>0.42</v>
      </c>
    </row>
    <row r="362" spans="1:5" x14ac:dyDescent="0.25">
      <c r="A362" s="75" t="s">
        <v>1264</v>
      </c>
      <c r="B362" s="96">
        <v>3</v>
      </c>
      <c r="C362" s="97">
        <v>1</v>
      </c>
      <c r="D362" s="100">
        <v>0.42</v>
      </c>
      <c r="E362" s="100">
        <v>0.42</v>
      </c>
    </row>
    <row r="363" spans="1:5" x14ac:dyDescent="0.25">
      <c r="A363" s="75" t="s">
        <v>1265</v>
      </c>
      <c r="B363" s="96">
        <v>1</v>
      </c>
      <c r="C363" s="97">
        <v>2</v>
      </c>
      <c r="D363" s="100">
        <v>0.42</v>
      </c>
      <c r="E363" s="100">
        <v>0.42</v>
      </c>
    </row>
    <row r="364" spans="1:5" x14ac:dyDescent="0.25">
      <c r="A364" s="75" t="s">
        <v>1266</v>
      </c>
      <c r="B364" s="96">
        <v>1</v>
      </c>
      <c r="C364" s="97">
        <v>1</v>
      </c>
      <c r="D364" s="100">
        <v>0.42</v>
      </c>
      <c r="E364" s="100">
        <v>0.42</v>
      </c>
    </row>
    <row r="365" spans="1:5" x14ac:dyDescent="0.25">
      <c r="A365" s="75" t="s">
        <v>1267</v>
      </c>
      <c r="B365" s="96">
        <v>1</v>
      </c>
      <c r="C365" s="97">
        <v>5</v>
      </c>
      <c r="D365" s="100">
        <v>0.43</v>
      </c>
      <c r="E365" s="100">
        <v>0.42</v>
      </c>
    </row>
    <row r="366" spans="1:5" x14ac:dyDescent="0.25">
      <c r="A366" s="75" t="s">
        <v>1268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1269</v>
      </c>
      <c r="B367" s="96">
        <v>1</v>
      </c>
      <c r="C367" s="97">
        <v>4</v>
      </c>
      <c r="D367" s="100">
        <v>0.42</v>
      </c>
      <c r="E367" s="100">
        <v>0.42</v>
      </c>
    </row>
    <row r="368" spans="1:5" x14ac:dyDescent="0.25">
      <c r="A368" s="75" t="s">
        <v>1270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1271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1272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1273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1274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1275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1276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1277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1278</v>
      </c>
      <c r="B376" s="96">
        <v>1</v>
      </c>
      <c r="C376" s="97">
        <v>19</v>
      </c>
      <c r="D376" s="100">
        <v>0.42</v>
      </c>
      <c r="E376" s="100">
        <v>0.41000000000000003</v>
      </c>
    </row>
    <row r="377" spans="1:5" x14ac:dyDescent="0.25">
      <c r="A377" s="75" t="s">
        <v>1279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1280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1281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1282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1283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1284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1285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1286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1287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1288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1289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1290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1291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1292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1293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1294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1295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1296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1297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1298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1299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1300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1301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1302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1303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1304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1305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1306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1307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1308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1309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1310</v>
      </c>
      <c r="B408" s="96">
        <v>1</v>
      </c>
      <c r="C408" s="97">
        <v>3</v>
      </c>
      <c r="D408" s="100">
        <v>0.36</v>
      </c>
      <c r="E408" s="100">
        <v>0.37</v>
      </c>
    </row>
    <row r="409" spans="1:5" x14ac:dyDescent="0.25">
      <c r="A409" s="75" t="s">
        <v>1311</v>
      </c>
      <c r="B409" s="96">
        <v>2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1312</v>
      </c>
      <c r="B410" s="96">
        <v>4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1313</v>
      </c>
      <c r="B411" s="96">
        <v>1</v>
      </c>
      <c r="C411" s="97">
        <v>1</v>
      </c>
      <c r="D411" s="100">
        <v>0.36</v>
      </c>
      <c r="E411" s="100">
        <v>0.36</v>
      </c>
    </row>
    <row r="412" spans="1:5" x14ac:dyDescent="0.25">
      <c r="A412" s="75" t="s">
        <v>1314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1315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1316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1317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1318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1319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1320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1321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1322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1323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1324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1325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1326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1327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1328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1329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1330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1331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1332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1333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1334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1335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1336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2023-06-20T14:29:51Z</dcterms:modified>
</cp:coreProperties>
</file>