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3\September 2023\2023-09-08\"/>
    </mc:Choice>
  </mc:AlternateContent>
  <bookViews>
    <workbookView xWindow="0" yWindow="0" windowWidth="28800" windowHeight="12000" tabRatio="769" firstSheet="7" activeTab="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<sst xmlns="http://schemas.openxmlformats.org/spreadsheetml/2006/main" count="3352" uniqueCount="1397">
  <si>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</si>
  <si>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</si>
  <si>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</si>
  <si>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</si>
  <si>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</si>
  <si>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</si>
  <si>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</si>
  <si>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</si>
  <si>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</si>
  <si>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</si>
  <si>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</si>
  <si>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</si>
  <si>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</si>
  <si>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</si>
  <si>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</si>
  <si>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</si>
  <si>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</si>
  <si>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</si>
  <si>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</si>
  <si>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</si>
  <si>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</si>
  <si>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</si>
  <si>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</si>
  <si>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</si>
  <si>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</si>
  <si>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</si>
  <si>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</si>
  <si>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</si>
  <si>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</si>
  <si>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</si>
  <si>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</si>
  <si>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</si>
  <si>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</si>
  <si>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</si>
  <si>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</si>
  <si>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</si>
  <si>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</si>
  <si>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</si>
  <si>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</si>
  <si>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</si>
  <si>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</si>
  <si>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SEPTEMBER 8,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</si>
  <si>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</si>
  <si>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</si>
  <si>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</si>
  <si>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</si>
  <si>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</si>
  <si>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</si>
  <si>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</si>
  <si>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</si>
  <si>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</si>
  <si>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</si>
  <si>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</si>
  <si>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</si>
  <si>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</si>
  <si>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</si>
  <si>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</si>
  <si>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</si>
  <si>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</si>
  <si>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</si>
  <si>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</si>
  <si>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</si>
  <si>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</si>
  <si>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</si>
  <si>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</si>
  <si>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</si>
  <si>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</si>
  <si>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</si>
  <si>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</si>
  <si>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</si>
  <si>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</si>
  <si>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</si>
  <si>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</si>
  <si>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</si>
  <si>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</si>
  <si>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</si>
  <si>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</si>
  <si>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</si>
  <si>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</si>
  <si>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</si>
  <si>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</si>
  <si>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</si>
  <si>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</si>
  <si>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</si>
  <si>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</si>
  <si>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</si>
  <si>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</si>
  <si>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</si>
  <si>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</si>
  <si>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</si>
  <si>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</si>
  <si>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</si>
  <si>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</si>
  <si>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</si>
  <si>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</si>
  <si>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</si>
  <si>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</si>
  <si>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</si>
  <si>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</si>
  <si>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</si>
  <si>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</si>
  <si>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</si>
  <si>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</si>
  <si>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</si>
  <si>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</si>
  <si>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</si>
  <si>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</si>
  <si>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</si>
  <si>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</si>
  <si>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</si>
  <si>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</si>
  <si>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</si>
  <si>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</si>
  <si>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</si>
  <si>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</si>
  <si>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</si>
  <si>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</si>
  <si>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</si>
  <si>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</si>
  <si>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</si>
  <si>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</si>
  <si>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</si>
  <si>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</si>
  <si>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</si>
  <si>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</si>
  <si>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</si>
  <si>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</si>
  <si>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</si>
  <si>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</si>
  <si>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</si>
  <si>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</si>
  <si>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</si>
  <si>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</si>
  <si>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</si>
  <si>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</si>
  <si>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</si>
  <si>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</si>
  <si>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</si>
  <si>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</si>
  <si>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</si>
  <si>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</si>
  <si>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</si>
  <si>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</si>
  <si>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</si>
  <si>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</si>
  <si>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</si>
  <si>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</si>
  <si>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</si>
  <si>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</si>
  <si>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</si>
  <si>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</si>
  <si>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</si>
  <si>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</si>
  <si>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</si>
  <si>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</si>
  <si>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</si>
  <si>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</si>
  <si>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</si>
  <si>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</si>
  <si>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</si>
  <si>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</si>
  <si>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</si>
  <si>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</si>
  <si>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</si>
  <si>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</si>
  <si>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</si>
  <si>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</si>
  <si>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</si>
  <si>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</si>
  <si>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</si>
  <si>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</si>
  <si>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</si>
  <si>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</si>
  <si>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</si>
  <si>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</si>
  <si>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</si>
  <si>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</si>
  <si>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</si>
  <si>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</si>
  <si>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</si>
  <si>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</si>
  <si>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</si>
  <si>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</si>
  <si>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</si>
  <si>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</si>
  <si>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</si>
  <si>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</si>
  <si>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</si>
  <si>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</si>
  <si>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</si>
  <si>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</si>
  <si>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</si>
  <si>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</si>
  <si>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</si>
  <si>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</si>
  <si>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</si>
  <si>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</si>
  <si>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</si>
  <si>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</si>
  <si>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</si>
  <si>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</si>
  <si>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</si>
  <si>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</si>
  <si>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</si>
  <si>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</si>
  <si>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</si>
  <si>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</si>
  <si>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</si>
  <si>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</si>
  <si>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</si>
  <si>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</si>
  <si>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</si>
  <si>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</si>
  <si>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</si>
  <si>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</si>
  <si>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</si>
  <si>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</si>
  <si>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</si>
  <si>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</si>
  <si>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</si>
  <si>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</si>
  <si>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</si>
  <si>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</si>
  <si>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</si>
  <si>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</si>
  <si>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</si>
  <si>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</si>
  <si>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</si>
  <si>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</si>
  <si>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</si>
  <si>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</si>
  <si>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</si>
  <si>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</si>
  <si>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</si>
  <si>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</si>
  <si>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</si>
  <si>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</si>
  <si>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</si>
  <si>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</si>
  <si>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</si>
  <si>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</si>
  <si>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</si>
  <si>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</si>
  <si>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</si>
  <si>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</si>
  <si>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</si>
  <si>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</si>
  <si>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</si>
  <si>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</si>
  <si>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</si>
  <si>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</si>
  <si>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</si>
  <si>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</si>
  <si>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</si>
  <si>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</si>
  <si>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</si>
  <si>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</si>
  <si>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</si>
  <si>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</si>
  <si>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</si>
  <si>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</si>
  <si>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</si>
  <si>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</si>
  <si>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</si>
  <si>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</si>
  <si>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</si>
  <si>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</si>
  <si>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</si>
  <si>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</si>
  <si>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</si>
  <si>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</si>
  <si>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</si>
  <si>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</si>
  <si>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</si>
  <si>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</si>
  <si>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</si>
  <si>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</si>
  <si>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</si>
  <si>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</si>
  <si>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</si>
  <si>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</si>
  <si>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</si>
  <si>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</si>
  <si>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</si>
  <si>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</si>
  <si>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</si>
  <si>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</si>
  <si>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</si>
  <si>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</si>
  <si>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</si>
  <si>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</si>
  <si>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</si>
  <si>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</si>
  <si>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</si>
  <si>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</si>
  <si>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</si>
  <si>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HCG1</t>
  </si>
  <si>
    <t>Home Capital Group Inc.  (CA) (adjusted)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</si>
  <si>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</si>
  <si>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</si>
  <si>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</si>
  <si>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</si>
  <si>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</si>
  <si>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</si>
  <si>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</si>
  <si>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</si>
  <si>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</si>
  <si>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</si>
  <si>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</si>
  <si>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</si>
  <si>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</si>
  <si>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</si>
  <si>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</si>
  <si>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</si>
  <si>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</si>
  <si>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</si>
  <si>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</si>
  <si>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</si>
  <si>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</si>
  <si>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</si>
  <si>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</si>
  <si>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</si>
  <si>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</si>
  <si>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</si>
  <si>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</si>
  <si>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</si>
  <si>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</si>
  <si>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</si>
  <si>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</si>
  <si>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</si>
  <si>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</si>
  <si>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</si>
  <si>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</si>
  <si>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</si>
  <si>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</si>
  <si>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</si>
  <si>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</si>
  <si>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</si>
  <si>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</si>
  <si>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</si>
  <si>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</si>
  <si>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</si>
  <si>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</si>
  <si>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</si>
  <si>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</si>
  <si>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</si>
  <si>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</si>
  <si>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</si>
  <si>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</si>
  <si>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</si>
  <si>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</si>
  <si>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</si>
  <si>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</si>
  <si>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</si>
  <si>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</si>
  <si>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</si>
  <si>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</si>
  <si>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</si>
  <si>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</si>
  <si>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</si>
  <si>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</si>
  <si>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</si>
  <si>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</si>
  <si>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</si>
  <si>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</si>
  <si>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</si>
  <si>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</si>
  <si>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</si>
  <si>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</si>
  <si>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</si>
  <si>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</si>
  <si>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</si>
  <si>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</si>
  <si>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</si>
  <si>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</si>
  <si>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</si>
  <si>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</si>
  <si>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</si>
  <si>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</si>
  <si>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</si>
  <si>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</si>
  <si>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</si>
  <si>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</si>
  <si>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</si>
  <si>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</si>
  <si>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</si>
  <si>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</si>
  <si>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</si>
  <si>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</si>
  <si>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</si>
  <si>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</si>
  <si>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</si>
  <si>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</si>
  <si>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</si>
  <si>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</si>
  <si>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</si>
  <si>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</si>
  <si>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</si>
  <si>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</si>
  <si>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</si>
  <si>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</si>
  <si>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</si>
  <si>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</si>
  <si>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</si>
  <si>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</si>
  <si>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</si>
  <si>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</si>
  <si>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</si>
  <si>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</si>
  <si>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</si>
  <si>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</si>
  <si>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</si>
  <si>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</si>
  <si>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</si>
  <si>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</si>
  <si>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</si>
  <si>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</si>
  <si>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</si>
  <si>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</si>
  <si>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</si>
  <si>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</si>
  <si>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</si>
  <si>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</si>
  <si>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</si>
  <si>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</si>
  <si>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</si>
  <si>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</si>
  <si>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</si>
  <si>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</si>
  <si>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</si>
  <si>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</si>
  <si>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</si>
  <si>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</si>
  <si>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</si>
  <si>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</si>
  <si>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</si>
  <si>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</si>
  <si>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</si>
  <si>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</si>
  <si>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</si>
  <si>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</si>
  <si>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</si>
  <si>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</si>
  <si>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</si>
  <si>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</si>
  <si>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</si>
  <si>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</si>
  <si>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</si>
  <si>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</si>
  <si>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</si>
  <si>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</si>
  <si>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</si>
  <si>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</si>
  <si>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</si>
  <si>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</si>
  <si>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</si>
  <si>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</si>
  <si>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</si>
  <si>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</si>
  <si>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</si>
  <si>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</si>
  <si>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</si>
  <si>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</si>
  <si>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</si>
  <si>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</si>
  <si>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</si>
  <si>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</si>
  <si>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</si>
  <si>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</si>
  <si>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</si>
  <si>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</si>
  <si>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</si>
  <si>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</si>
  <si>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</si>
  <si>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</si>
  <si>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</si>
  <si>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</si>
  <si>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</si>
  <si>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</si>
  <si>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</si>
  <si>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</si>
  <si>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</si>
  <si>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</si>
  <si>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</si>
  <si>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</si>
  <si>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</si>
  <si>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</si>
  <si>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</si>
  <si>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</si>
  <si>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</si>
  <si>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</si>
  <si>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</si>
  <si>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</si>
  <si>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</si>
  <si>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</si>
  <si>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</si>
  <si>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</si>
  <si>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</si>
  <si>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</si>
  <si>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</si>
  <si>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</si>
  <si>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</si>
  <si>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</si>
  <si>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</si>
  <si>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</si>
  <si>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</si>
  <si>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</si>
  <si>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</si>
  <si>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</si>
  <si>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</si>
  <si>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</si>
  <si>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</si>
  <si>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</si>
  <si>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</si>
  <si>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</si>
  <si>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</si>
  <si>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</si>
  <si>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</si>
  <si>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</si>
  <si>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</si>
  <si>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</si>
  <si>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</si>
  <si>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</si>
  <si>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</si>
  <si>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</si>
  <si>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</si>
  <si>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</si>
  <si>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</si>
  <si>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</si>
  <si>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</si>
  <si>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</si>
  <si>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</si>
  <si>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</si>
  <si>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</si>
  <si>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</si>
  <si>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</si>
  <si>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</si>
  <si>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</si>
  <si>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</si>
  <si>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</si>
  <si>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</si>
  <si>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</si>
  <si>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</si>
  <si>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</si>
  <si>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</si>
  <si>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</si>
  <si>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</si>
  <si>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</si>
  <si>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</si>
  <si>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</si>
  <si>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</si>
  <si>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</si>
  <si>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</si>
  <si>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</si>
  <si>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</si>
  <si>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</si>
  <si>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</si>
  <si>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</si>
  <si>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</si>
  <si>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</si>
  <si>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</si>
  <si>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</si>
  <si>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</si>
  <si>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</si>
  <si>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</si>
  <si>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</si>
  <si>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</si>
  <si>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</si>
  <si>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</si>
  <si>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</si>
  <si>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</si>
  <si>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</si>
  <si>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</si>
  <si>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</si>
  <si>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</si>
  <si>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</si>
  <si>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</si>
  <si>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</si>
  <si>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</si>
  <si>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</si>
  <si>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</si>
  <si>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</si>
  <si>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</si>
  <si>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</si>
  <si>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</si>
  <si>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</si>
  <si>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</si>
  <si>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</si>
  <si>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</si>
  <si>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</si>
  <si>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</si>
  <si>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</si>
  <si>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</si>
  <si>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</si>
  <si>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</si>
  <si>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</si>
  <si>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</si>
  <si>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</si>
  <si>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</si>
  <si>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</si>
  <si>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</si>
  <si>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</si>
  <si>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</si>
  <si>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</si>
  <si>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</si>
  <si>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</si>
  <si>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</si>
  <si>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</si>
  <si>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</si>
  <si>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</si>
  <si>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</si>
  <si>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</si>
  <si>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</si>
  <si>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</si>
  <si>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</si>
  <si>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</si>
  <si>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</si>
  <si>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</si>
  <si>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</si>
  <si>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</si>
  <si>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</si>
  <si>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</si>
  <si>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</si>
  <si>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</si>
  <si>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</si>
  <si>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</si>
  <si>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</si>
  <si>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</si>
  <si>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</si>
  <si>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</si>
  <si>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</si>
  <si>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</si>
  <si>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</si>
  <si>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</si>
  <si>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</si>
  <si>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</si>
  <si>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</si>
  <si>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</si>
  <si>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</si>
  <si>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</si>
  <si>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</si>
  <si>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</si>
  <si>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</si>
  <si>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</si>
  <si>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</si>
  <si>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</si>
  <si>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</si>
  <si>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</si>
  <si>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</si>
  <si>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</si>
  <si>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</si>
  <si>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</si>
  <si>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</si>
  <si>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</si>
  <si>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</si>
  <si>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</si>
  <si>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</si>
  <si>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</si>
  <si>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</si>
  <si>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</si>
  <si>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</si>
  <si>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</si>
  <si>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</si>
  <si>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</si>
  <si>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</si>
  <si>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</si>
  <si>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</si>
  <si>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</si>
  <si>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</si>
  <si>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</si>
  <si>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</si>
  <si>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</si>
  <si>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</si>
  <si>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</si>
  <si>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</si>
  <si>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</si>
  <si>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</si>
  <si>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</si>
  <si>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</si>
  <si>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</si>
  <si>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</si>
  <si>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</si>
  <si>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</si>
  <si>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</si>
  <si>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</si>
  <si>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</si>
  <si>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</si>
  <si>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</si>
  <si>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</si>
  <si>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</si>
  <si>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</si>
  <si>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</si>
  <si>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</si>
  <si>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</si>
  <si>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</si>
  <si>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</si>
  <si>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</si>
  <si>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</si>
  <si>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</si>
  <si>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</si>
  <si>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</si>
  <si>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</si>
  <si>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</si>
  <si>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</si>
  <si>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</si>
  <si>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</si>
  <si>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</si>
  <si>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</si>
  <si>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</si>
  <si>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</si>
  <si>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</si>
  <si>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</si>
  <si>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</si>
  <si>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</si>
  <si>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</si>
  <si>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</si>
  <si>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</si>
  <si>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</si>
  <si>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</si>
  <si>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</si>
  <si>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</si>
  <si>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</si>
  <si>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</si>
  <si>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</si>
  <si>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</si>
  <si>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</si>
  <si>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</si>
  <si>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</si>
  <si>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</si>
  <si>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</si>
  <si>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</si>
  <si>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</si>
  <si>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</si>
  <si>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</si>
  <si>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</si>
  <si>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</si>
  <si>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</si>
  <si>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</si>
  <si>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</si>
  <si>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</si>
  <si>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</si>
  <si>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</si>
  <si>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</si>
  <si>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</si>
  <si>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</si>
  <si>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</si>
  <si>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</si>
  <si>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</si>
  <si>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</si>
  <si>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</si>
  <si>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</si>
  <si>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</si>
  <si>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</si>
  <si>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</si>
  <si>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</si>
  <si>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</si>
  <si>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</si>
  <si>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</si>
  <si>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</si>
  <si>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</si>
  <si>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</si>
  <si>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</si>
  <si>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</si>
  <si>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</si>
  <si>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</si>
  <si>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</si>
  <si>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</si>
  <si>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</si>
  <si>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</si>
  <si>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</si>
  <si>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</si>
  <si>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</si>
  <si>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</si>
  <si>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</si>
  <si>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</si>
  <si>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</si>
  <si>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</si>
  <si>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</si>
  <si>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</si>
  <si>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</si>
  <si>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</si>
  <si>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</si>
  <si>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</si>
  <si>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</si>
  <si>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</si>
  <si>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</si>
  <si>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</si>
  <si>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</si>
  <si>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</si>
  <si>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</si>
  <si>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</si>
  <si>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</si>
  <si>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</si>
  <si>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</si>
  <si>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</si>
  <si>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</si>
  <si>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</si>
  <si>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</si>
  <si>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</si>
  <si>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</si>
  <si>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</si>
  <si>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</si>
  <si>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</si>
  <si>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</si>
  <si>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</si>
  <si>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</si>
  <si>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</si>
  <si>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</si>
  <si>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</si>
  <si>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</si>
  <si>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</si>
  <si>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</si>
  <si>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</si>
  <si>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</si>
  <si>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</si>
  <si>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</si>
  <si>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</si>
  <si>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</si>
  <si>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</si>
  <si>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</si>
  <si>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</si>
  <si>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</si>
  <si>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</si>
  <si>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</si>
  <si>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</si>
  <si>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</si>
  <si>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</si>
  <si>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</si>
  <si>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</si>
  <si>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</si>
  <si>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</si>
  <si>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</si>
  <si>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</si>
  <si>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</si>
  <si>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</si>
  <si>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</si>
  <si>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</si>
  <si>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</si>
  <si>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</si>
  <si>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BAX1-BAX3-BAX5</t>
  </si>
  <si>
    <t>BAX2-BAX4-BAX6</t>
  </si>
  <si>
    <t>BAX3-BAX5-BAX7</t>
  </si>
  <si>
    <t>BAX4-BAX6-BAX8</t>
  </si>
  <si>
    <t>BAX5-BAX7-BAX9</t>
  </si>
  <si>
    <t>BAX6-BAX8-BAX10</t>
  </si>
  <si>
    <t>BAX7-BAX9-BAX11</t>
  </si>
  <si>
    <t>BAX1-BAX4-BAX7</t>
  </si>
  <si>
    <t>BAX2-BAX5-BAX8</t>
  </si>
  <si>
    <t>BAX3-BAX6-BAX9</t>
  </si>
  <si>
    <t>BAX4-BAX7-BAX10</t>
  </si>
  <si>
    <t>BAX5-BAX8-BAX11</t>
  </si>
  <si>
    <t>BAX1-BAX5-BAX9</t>
  </si>
  <si>
    <t>BAX2-BAX6-BAX10</t>
  </si>
  <si>
    <t>BAX3-BAX7-BAX11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</si>
  <si>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</si>
  <si>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</si>
  <si>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</si>
  <si>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</si>
  <si>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</si>
  <si>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</si>
  <si>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</si>
  <si>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</si>
  <si>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</si>
  <si>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</si>
  <si>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</si>
  <si>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</si>
  <si>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</si>
  <si>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</si>
  <si>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</si>
  <si>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</si>
  <si>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</si>
  <si>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</si>
  <si>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</si>
  <si>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</si>
  <si>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</si>
  <si>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</si>
  <si>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</si>
  <si>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</si>
  <si>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</si>
  <si>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</si>
  <si>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</si>
  <si>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</si>
  <si>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</si>
  <si>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</si>
  <si>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</si>
  <si>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</si>
  <si>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</si>
  <si>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</si>
  <si>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</si>
  <si>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</si>
  <si>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</si>
  <si>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</si>
  <si>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</si>
  <si>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</si>
  <si>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</si>
  <si>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</si>
  <si>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</si>
  <si>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</si>
  <si>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</si>
  <si>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</si>
  <si>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</si>
  <si>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</si>
  <si>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</si>
  <si>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</si>
  <si>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</si>
  <si>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</si>
  <si>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</si>
  <si>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</si>
  <si>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</si>
  <si>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</si>
  <si>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</si>
  <si>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</si>
  <si>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</si>
  <si>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</si>
  <si>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</si>
  <si>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</si>
  <si>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</si>
  <si>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</si>
  <si>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</si>
  <si>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</si>
  <si>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</si>
  <si>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</si>
  <si>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</si>
  <si>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</si>
  <si>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</si>
  <si>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</si>
  <si>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</si>
  <si>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</si>
  <si>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</si>
  <si>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</si>
  <si>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</si>
  <si>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</si>
  <si>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SCF - FIC</t>
  </si>
  <si>
    <t>SEG - SXM</t>
  </si>
  <si>
    <t>SEG - SXF</t>
  </si>
  <si>
    <t>SCF - SCG</t>
  </si>
  <si>
    <t>SXM - FZN</t>
  </si>
  <si>
    <t>SXF - FZN</t>
  </si>
  <si>
    <t>SCF - FZN</t>
  </si>
  <si>
    <t>SEG - FIU</t>
  </si>
  <si>
    <t>SEG - FZN</t>
  </si>
  <si>
    <t>SCG - FZN</t>
  </si>
  <si>
    <t>SCG - FIU</t>
  </si>
  <si>
    <t>SCF - FIU</t>
  </si>
  <si>
    <t>SCG - FIC</t>
  </si>
  <si>
    <t>SEG - FIC</t>
  </si>
  <si>
    <t>SEG - FXT</t>
  </si>
  <si>
    <t>SCF - FXT</t>
  </si>
  <si>
    <t>SCF - SXM</t>
  </si>
  <si>
    <t>SCF - SXF</t>
  </si>
  <si>
    <t>SCF - SEG</t>
  </si>
  <si>
    <t>SCG - SXF</t>
  </si>
  <si>
    <t>SCG - SEG</t>
  </si>
  <si>
    <t>SCG - FXT</t>
  </si>
  <si>
    <t>SXK - FRY</t>
  </si>
  <si>
    <t>SXH - FSH</t>
  </si>
  <si>
    <t>SXA - FBA</t>
  </si>
  <si>
    <t>SXG - FRY</t>
  </si>
  <si>
    <t>SXB - FRY</t>
  </si>
  <si>
    <t>SCG - SXK</t>
  </si>
  <si>
    <t>SXW - FMF</t>
  </si>
  <si>
    <t>SXT - FBC</t>
  </si>
  <si>
    <t>SXA - FAE</t>
  </si>
  <si>
    <t>SCF - SXK</t>
  </si>
  <si>
    <t>SXK - FTD</t>
  </si>
  <si>
    <t>SXW - FLF</t>
  </si>
  <si>
    <t>SXG - FBO</t>
  </si>
  <si>
    <t>SEG - FXN</t>
  </si>
  <si>
    <t>SEG - SXK</t>
  </si>
  <si>
    <t>SXF - SXB</t>
  </si>
  <si>
    <t>SCG - SXM</t>
  </si>
  <si>
    <t>SXT - FTC</t>
  </si>
  <si>
    <t>SXD - FSU</t>
  </si>
  <si>
    <t>SXY - FSU</t>
  </si>
  <si>
    <t>SXY - FCQ</t>
  </si>
  <si>
    <t>SXK - FBO</t>
  </si>
  <si>
    <t>SXM - FXN</t>
  </si>
  <si>
    <t>SXF - FXN</t>
  </si>
  <si>
    <t>SXY - FVE</t>
  </si>
  <si>
    <t>SXD - FCQ</t>
  </si>
  <si>
    <t>SXM - SXK</t>
  </si>
  <si>
    <t>SXF - SXK</t>
  </si>
  <si>
    <t>SXM - SXB</t>
  </si>
  <si>
    <t>SXU - FMA</t>
  </si>
  <si>
    <t>SXB - FBO</t>
  </si>
  <si>
    <t>SEG - FZB</t>
  </si>
  <si>
    <t>SXA - FPM</t>
  </si>
  <si>
    <t>SXU - FFS</t>
  </si>
  <si>
    <t>SCG - FXN</t>
  </si>
  <si>
    <t>SCF - FXN</t>
  </si>
  <si>
    <t>SXM - SXG</t>
  </si>
  <si>
    <t>SEG - SXG</t>
  </si>
  <si>
    <t>SEG - SXB</t>
  </si>
  <si>
    <t>SCG - SXB</t>
  </si>
  <si>
    <t>SXG - FTD</t>
  </si>
  <si>
    <t>SXB - FTD</t>
  </si>
  <si>
    <t>SXU - FUE</t>
  </si>
  <si>
    <t>SXM - FZB</t>
  </si>
  <si>
    <t>SXF - FZB</t>
  </si>
  <si>
    <t>SCF - SXB</t>
  </si>
  <si>
    <t>SXY - FWP</t>
  </si>
  <si>
    <t>SXD - FVE</t>
  </si>
  <si>
    <t>SXF - SXG</t>
  </si>
  <si>
    <t>SCF - SXG</t>
  </si>
  <si>
    <t>FBO - FRY</t>
  </si>
  <si>
    <t>SXK - FNS</t>
  </si>
  <si>
    <t>SXB - FCB</t>
  </si>
  <si>
    <t>SXG - FNS</t>
  </si>
  <si>
    <t>SXB - FNS</t>
  </si>
  <si>
    <t>SCF - FZB</t>
  </si>
  <si>
    <t>SXB - FLF</t>
  </si>
  <si>
    <t>SEG - FRY</t>
  </si>
  <si>
    <t>SXB - FMF</t>
  </si>
  <si>
    <t>SXU - FHO</t>
  </si>
  <si>
    <t>SXG - FCB</t>
  </si>
  <si>
    <t>SXU - FRQ</t>
  </si>
  <si>
    <t>SCG - FZB</t>
  </si>
  <si>
    <t>SCG - SXG</t>
  </si>
  <si>
    <t>SXA - FFV</t>
  </si>
  <si>
    <t>SXK - FCB</t>
  </si>
  <si>
    <t>SXU - FTL</t>
  </si>
  <si>
    <t>SCG - SXW</t>
  </si>
  <si>
    <t>FCQ - FVE</t>
  </si>
  <si>
    <t>SXD - FWP</t>
  </si>
  <si>
    <t>SXY - FVM</t>
  </si>
  <si>
    <t>SXM - FRY</t>
  </si>
  <si>
    <t>SXF - FRY</t>
  </si>
  <si>
    <t>SXG - FNB</t>
  </si>
  <si>
    <t>SXK - FNB</t>
  </si>
  <si>
    <t>SXY - FAX</t>
  </si>
  <si>
    <t>SXM - SXW</t>
  </si>
  <si>
    <t>SXF - SXW</t>
  </si>
  <si>
    <t>SEG - SXW</t>
  </si>
  <si>
    <t>SCF - SXW</t>
  </si>
  <si>
    <t>SXF - SXD</t>
  </si>
  <si>
    <t>FMO - FSU</t>
  </si>
  <si>
    <t>FCG - FWP</t>
  </si>
  <si>
    <t>FCQ - FSU</t>
  </si>
  <si>
    <t>SXG - FLF</t>
  </si>
  <si>
    <t>SXD - FPP</t>
  </si>
  <si>
    <t>SXB - FNB</t>
  </si>
  <si>
    <t>SEG - FBO</t>
  </si>
  <si>
    <t>FVE - FWP</t>
  </si>
  <si>
    <t>SEG - FTD</t>
  </si>
  <si>
    <t>SCG - FRY</t>
  </si>
  <si>
    <t>SXR - FRW</t>
  </si>
  <si>
    <t>SXY - FCG</t>
  </si>
  <si>
    <t>SEG - FNS</t>
  </si>
  <si>
    <t>SXM - FBO</t>
  </si>
  <si>
    <t>SCF - SXD</t>
  </si>
  <si>
    <t>FVE - FSU</t>
  </si>
  <si>
    <t>FCQ - FMO</t>
  </si>
  <si>
    <t>FRY - FTD</t>
  </si>
  <si>
    <t>FBO - FTD</t>
  </si>
  <si>
    <t>SXM - FLF</t>
  </si>
  <si>
    <t>SXF - FLF</t>
  </si>
  <si>
    <t>SEG - FLF</t>
  </si>
  <si>
    <t>SCF - FRY</t>
  </si>
  <si>
    <t>SXG - FMF</t>
  </si>
  <si>
    <t>SXD - FMO</t>
  </si>
  <si>
    <t>SXW - FWL</t>
  </si>
  <si>
    <t>SXD - FEB</t>
  </si>
  <si>
    <t>SCF - FNS</t>
  </si>
  <si>
    <t>SXD - FAX</t>
  </si>
  <si>
    <t>SXM - SXD</t>
  </si>
  <si>
    <t>SXD - FVM</t>
  </si>
  <si>
    <t>SXT - FIR</t>
  </si>
  <si>
    <t>SXW - FPW</t>
  </si>
  <si>
    <t>SXM - FNS</t>
  </si>
  <si>
    <t>SXF - FNS</t>
  </si>
  <si>
    <t>SCF - FBO</t>
  </si>
  <si>
    <t>SXF - FBO</t>
  </si>
  <si>
    <t>FCQ - FWP</t>
  </si>
  <si>
    <t>FAX - FCG</t>
  </si>
  <si>
    <t>SXM - FTD</t>
  </si>
  <si>
    <t>SCF - FLF</t>
  </si>
  <si>
    <t>SCG - FLF</t>
  </si>
  <si>
    <t>SCF - FPP</t>
  </si>
  <si>
    <t>SCG - FMF</t>
  </si>
  <si>
    <t>SXM - FMF</t>
  </si>
  <si>
    <t>SXF - FMF</t>
  </si>
  <si>
    <t>SEG - FMF</t>
  </si>
  <si>
    <t>SXM - FCB</t>
  </si>
  <si>
    <t>SXF - FTD</t>
  </si>
  <si>
    <t>SCG - FPP</t>
  </si>
  <si>
    <t>SXM - FPP</t>
  </si>
  <si>
    <t>SXF - FPP</t>
  </si>
  <si>
    <t>SXB - FPW</t>
  </si>
  <si>
    <t>SXM - FNB</t>
  </si>
  <si>
    <t>SCF - FMF</t>
  </si>
  <si>
    <t>SCG - FNS</t>
  </si>
  <si>
    <t>SCG - SXD</t>
  </si>
  <si>
    <t>FSU - FWP</t>
  </si>
  <si>
    <t>FEB - FPP</t>
  </si>
  <si>
    <t>FCG - FVM</t>
  </si>
  <si>
    <t>SXG - FPW</t>
  </si>
  <si>
    <t>SXY - FMO</t>
  </si>
  <si>
    <t>SXB - FGN</t>
  </si>
  <si>
    <t>SXF - FCB</t>
  </si>
  <si>
    <t>SXG - FBN</t>
  </si>
  <si>
    <t>SCG - FBO</t>
  </si>
  <si>
    <t>SCG - SXU</t>
  </si>
  <si>
    <t>FVM - FWP</t>
  </si>
  <si>
    <t>FSU - FVM</t>
  </si>
  <si>
    <t>FAX - FWP</t>
  </si>
  <si>
    <t>FAX - FVM</t>
  </si>
  <si>
    <t>FCB - FRY</t>
  </si>
  <si>
    <t>FCB - FNB</t>
  </si>
  <si>
    <t>SCF - FTD</t>
  </si>
  <si>
    <t>SCG - FTD</t>
  </si>
  <si>
    <t>SEG - FPP</t>
  </si>
  <si>
    <t>SXD - FKY</t>
  </si>
  <si>
    <t>SCF - FGN</t>
  </si>
  <si>
    <t>SCG - FGN</t>
  </si>
  <si>
    <t>SXG - FGN</t>
  </si>
  <si>
    <t>SCG - FEB</t>
  </si>
  <si>
    <t>SXM - FEB</t>
  </si>
  <si>
    <t>SXF - FEB</t>
  </si>
  <si>
    <t>SEG - FEB</t>
  </si>
  <si>
    <t>SXD - FCG</t>
  </si>
  <si>
    <t>SEG - FCB</t>
  </si>
  <si>
    <t>FBO - FNS</t>
  </si>
  <si>
    <t>SCF - FNB</t>
  </si>
  <si>
    <t>SXF - FNB</t>
  </si>
  <si>
    <t>SCF - FEB</t>
  </si>
  <si>
    <t>SEG - FCN</t>
  </si>
  <si>
    <t>SCF - SXU</t>
  </si>
  <si>
    <t>SXF - SXR</t>
  </si>
  <si>
    <t>FMO - FWP</t>
  </si>
  <si>
    <t>FVE - FVM</t>
  </si>
  <si>
    <t>FBO - FNB</t>
  </si>
  <si>
    <t>SEG - FNB</t>
  </si>
  <si>
    <t>SXW - FIA</t>
  </si>
  <si>
    <t>SXM - FCN</t>
  </si>
  <si>
    <t>SXF - FCN</t>
  </si>
  <si>
    <t>SCF - FCB</t>
  </si>
  <si>
    <t>SCF - FEG</t>
  </si>
  <si>
    <t>SEG - SXU</t>
  </si>
  <si>
    <t>FVE - FMO</t>
  </si>
  <si>
    <t>FBO - FCB</t>
  </si>
  <si>
    <t>SCG - FPW</t>
  </si>
  <si>
    <t>SXH - FOP</t>
  </si>
  <si>
    <t>SXG - FWL</t>
  </si>
  <si>
    <t>SXB - FWL</t>
  </si>
  <si>
    <t>SCF - FXE</t>
  </si>
  <si>
    <t>FOU - FWP</t>
  </si>
  <si>
    <t>FKY - FPP</t>
  </si>
  <si>
    <t>FNB - FRY</t>
  </si>
  <si>
    <t>FCB - FTD</t>
  </si>
  <si>
    <t>SCF - FPW</t>
  </si>
  <si>
    <t>SXM - FPW</t>
  </si>
  <si>
    <t>SXF - FPW</t>
  </si>
  <si>
    <t>SXM - FBN</t>
  </si>
  <si>
    <t>SXM - FXE</t>
  </si>
  <si>
    <t>SXF - FXE</t>
  </si>
  <si>
    <t>SEG - FXE</t>
  </si>
  <si>
    <t>SXM - FEG</t>
  </si>
  <si>
    <t>SXF - FEG</t>
  </si>
  <si>
    <t>SXM - SXU</t>
  </si>
  <si>
    <t>SXF - SXU</t>
  </si>
  <si>
    <t>SEG - SXR</t>
  </si>
  <si>
    <t>SCF - SXR</t>
  </si>
  <si>
    <t>FOU - FVM</t>
  </si>
  <si>
    <t>FEB - FRP</t>
  </si>
  <si>
    <t>FEB - FKY</t>
  </si>
  <si>
    <t>FCQ - FOU</t>
  </si>
  <si>
    <t>FCQ - FPP</t>
  </si>
  <si>
    <t>FCQ - FCG</t>
  </si>
  <si>
    <t>FAX - FVE</t>
  </si>
  <si>
    <t>SXD - FRP</t>
  </si>
  <si>
    <t>SEG - FPW</t>
  </si>
  <si>
    <t>SCF - FKY</t>
  </si>
  <si>
    <t>SCF - FCN</t>
  </si>
  <si>
    <t>SCG - FCN</t>
  </si>
  <si>
    <t>SCF - FCQ</t>
  </si>
  <si>
    <t>SCG - FXE</t>
  </si>
  <si>
    <t>SXM - SXY</t>
  </si>
  <si>
    <t>SXM - SXR</t>
  </si>
  <si>
    <t>SCG - SXR</t>
  </si>
  <si>
    <t>SEG - SXD</t>
  </si>
  <si>
    <t>FCG - FVE</t>
  </si>
  <si>
    <t>SXD - FOU</t>
  </si>
  <si>
    <t>SCF - FBN</t>
  </si>
  <si>
    <t>SXF - FBN</t>
  </si>
  <si>
    <t>SXB - FBN</t>
  </si>
  <si>
    <t>SXU - FQN</t>
  </si>
  <si>
    <t>SCF - SXY</t>
  </si>
  <si>
    <t>FPP - FWP</t>
  </si>
  <si>
    <t>FPP - FVM</t>
  </si>
  <si>
    <t>FPP - FSU</t>
  </si>
  <si>
    <t>FVE - FPP</t>
  </si>
  <si>
    <t>FCG - FSU</t>
  </si>
  <si>
    <t>FAX - FSU</t>
  </si>
  <si>
    <t>FNS - FRY</t>
  </si>
  <si>
    <t>SXY - FOU</t>
  </si>
  <si>
    <t>SCF - FSU</t>
  </si>
  <si>
    <t>SCF - FRW</t>
  </si>
  <si>
    <t>SCG - FRW</t>
  </si>
  <si>
    <t>SCF - FMX</t>
  </si>
  <si>
    <t>SCG - FMX</t>
  </si>
  <si>
    <t>SXG - FIA</t>
  </si>
  <si>
    <t>SXB - FIA</t>
  </si>
  <si>
    <t>SCG - FWL</t>
  </si>
  <si>
    <t>SCF - FNN</t>
  </si>
  <si>
    <t>SXF - FCQ</t>
  </si>
  <si>
    <t>SEG - FBC</t>
  </si>
  <si>
    <t>SCF - FAL</t>
  </si>
  <si>
    <t>SCG - SXY</t>
  </si>
  <si>
    <t>FMO - FPP</t>
  </si>
  <si>
    <t>FCQ - FKY</t>
  </si>
  <si>
    <t>FAX - FOU</t>
  </si>
  <si>
    <t>FAX - FPP</t>
  </si>
  <si>
    <t>SCF - FWP</t>
  </si>
  <si>
    <t>SXF - FSU</t>
  </si>
  <si>
    <t>SCF - FWL</t>
  </si>
  <si>
    <t>SXH - FGI</t>
  </si>
  <si>
    <t>SCF - FCG</t>
  </si>
  <si>
    <t>SCG - FEG</t>
  </si>
  <si>
    <t>FVE - FKY</t>
  </si>
  <si>
    <t>FCQ - FVM</t>
  </si>
  <si>
    <t>FAX - FCQ</t>
  </si>
  <si>
    <t>SEG - FTC</t>
  </si>
  <si>
    <t>SCG - FNN</t>
  </si>
  <si>
    <t>SXM - FCQ</t>
  </si>
  <si>
    <t>SXM - FBC</t>
  </si>
  <si>
    <t>SEG - SXT</t>
  </si>
  <si>
    <t>FMO - FVM</t>
  </si>
  <si>
    <t>FNS - FCB</t>
  </si>
  <si>
    <t>SXM - FTC</t>
  </si>
  <si>
    <t>SXF - FTC</t>
  </si>
  <si>
    <t>SCF - FLN</t>
  </si>
  <si>
    <t>SXB - FCX</t>
  </si>
  <si>
    <t>SXF - FBC</t>
  </si>
  <si>
    <t>SXM - SXT</t>
  </si>
  <si>
    <t>FMO - FKY</t>
  </si>
  <si>
    <t>FNB - FTD</t>
  </si>
  <si>
    <t>SXM - FSU</t>
  </si>
  <si>
    <t>SXG - FCX</t>
  </si>
  <si>
    <t>FPP - FRP</t>
  </si>
  <si>
    <t>FCG - FKY</t>
  </si>
  <si>
    <t>SCF - FTC</t>
  </si>
  <si>
    <t>SXM - FGW</t>
  </si>
  <si>
    <t>SXF - FGW</t>
  </si>
  <si>
    <t>SCF - FVE</t>
  </si>
  <si>
    <t>SCF - FBC</t>
  </si>
  <si>
    <t>SCG - FBC</t>
  </si>
  <si>
    <t>SXU - FAL</t>
  </si>
  <si>
    <t>SXF - SXY</t>
  </si>
  <si>
    <t>FCG - FPP</t>
  </si>
  <si>
    <t>FAX - FKY</t>
  </si>
  <si>
    <t>SCF - FRP</t>
  </si>
  <si>
    <t>SXM - FRP</t>
  </si>
  <si>
    <t>SXF - FRP</t>
  </si>
  <si>
    <t>SCG - FTC</t>
  </si>
  <si>
    <t>SCF - FGW</t>
  </si>
  <si>
    <t>SCG - FGW</t>
  </si>
  <si>
    <t>SEG - FGI</t>
  </si>
  <si>
    <t>SXF - FVE</t>
  </si>
  <si>
    <t>SCF - FWA</t>
  </si>
  <si>
    <t>SCG - SXT</t>
  </si>
  <si>
    <t>SCF - SXT</t>
  </si>
  <si>
    <t>SCF - SXH</t>
  </si>
  <si>
    <t>FCQ - FEB</t>
  </si>
  <si>
    <t>SXM - FMO</t>
  </si>
  <si>
    <t>SXF - FMO</t>
  </si>
  <si>
    <t>SXW - FIF</t>
  </si>
  <si>
    <t>FMO - FOU</t>
  </si>
  <si>
    <t>SCG - FRP</t>
  </si>
  <si>
    <t>SEG - FGW</t>
  </si>
  <si>
    <t>SXM - FVE</t>
  </si>
  <si>
    <t>SCF - FCX</t>
  </si>
  <si>
    <t>SEG - SXH</t>
  </si>
  <si>
    <t>FCG - FEB</t>
  </si>
  <si>
    <t>SXM - FTK</t>
  </si>
  <si>
    <t>SCG - FGI</t>
  </si>
  <si>
    <t>SXF - SXT</t>
  </si>
  <si>
    <t>SXM - SXH</t>
  </si>
  <si>
    <t>SXF - SXH</t>
  </si>
  <si>
    <t>FKY - FWP</t>
  </si>
  <si>
    <t>FVE - FOU</t>
  </si>
  <si>
    <t>FNS - FNB</t>
  </si>
  <si>
    <t>SCF - FMI</t>
  </si>
  <si>
    <t>SCF - FMO</t>
  </si>
  <si>
    <t>SCF - FRQ</t>
  </si>
  <si>
    <t>SEG - FRQ</t>
  </si>
  <si>
    <t>SCF - FTK</t>
  </si>
  <si>
    <t>SXM - FRQ</t>
  </si>
  <si>
    <t>SXF - FRQ</t>
  </si>
  <si>
    <t>FCG - FMO</t>
  </si>
  <si>
    <t>FAX - FMO</t>
  </si>
  <si>
    <t>SXF - FTK</t>
  </si>
  <si>
    <t>FEB - FSU</t>
  </si>
  <si>
    <t>SCG - SXH</t>
  </si>
  <si>
    <t>FSU - FOU</t>
  </si>
  <si>
    <t>FKY - FSU</t>
  </si>
  <si>
    <t>FEB - FWP</t>
  </si>
  <si>
    <t>SCF - FOU</t>
  </si>
  <si>
    <t>FCG - FOU</t>
  </si>
  <si>
    <t>SEG - FIF</t>
  </si>
  <si>
    <t>FPP - FOU</t>
  </si>
  <si>
    <t>FKY - FOU</t>
  </si>
  <si>
    <t>8 SEPTEMBRE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</si>
  <si>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</si>
  <si>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</si>
  <si>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</si>
  <si>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</si>
  <si>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</si>
  <si>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</si>
  <si>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</si>
  <si>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</si>
  <si>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</si>
  <si>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</si>
  <si>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</si>
  <si>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</si>
  <si>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</si>
  <si>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</si>
  <si>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</si>
  <si>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</si>
  <si>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</si>
  <si>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</si>
  <si>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</si>
  <si>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</si>
  <si>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</si>
  <si>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</si>
  <si>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Home Capital Group Inc.  (CA) (ajusté)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</si>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</sst>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topLeftCell="A31" zoomScale="80" zoomScaleNormal="60" zoomScaleSheetLayoutView="80" workbookViewId="0">
      <selection activeCell="C66" sqref="C66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SEPTEMBER 8,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0.11324968462823146</v>
      </c>
      <c r="D5" s="40">
        <v>0.11301076098011328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0.1401414936409604</v>
      </c>
      <c r="D6" s="45">
        <v>0.14063851649581194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0.25593442133151201</v>
      </c>
      <c r="D7" s="50">
        <v>0.25587281411618223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5.4931690000742807E-2</v>
      </c>
      <c r="D8" s="50">
        <v>5.615238399086242E-2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0.1681526149009957</v>
      </c>
      <c r="D9" s="50">
        <v>0.16751057623099003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0.10284268965442769</v>
      </c>
      <c r="D10" s="50">
        <v>0.1028415130430279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0.12816902544849662</v>
      </c>
      <c r="D11" s="50">
        <v>0.12790195294921075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0.16540940482441188</v>
      </c>
      <c r="D12" s="50">
        <v>0.16506854449766806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0.13037202998349903</v>
      </c>
      <c r="D13" s="50">
        <v>0.13005203540385726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0.11354576634277033</v>
      </c>
      <c r="D14" s="50">
        <v>0.11356252605854848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7.1337490135019874E-2</v>
      </c>
      <c r="D15" s="50">
        <v>7.186429373406189E-2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8.9947674401469266E-2</v>
      </c>
      <c r="D16" s="50">
        <v>8.9853872655141526E-2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0.11795727149630986</v>
      </c>
      <c r="D17" s="50">
        <v>0.11873497288411186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0.13409873769470532</v>
      </c>
      <c r="D18" s="50">
        <v>0.13431281369604936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0.10218732273387406</v>
      </c>
      <c r="D19" s="50">
        <v>0.10219603474666783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0.14527299727445547</v>
      </c>
      <c r="D20" s="50">
        <v>0.14524375827942013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6.9041718435810431E-2</v>
      </c>
      <c r="D21" s="50">
        <v>6.9032858119272289E-2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0.13224162807020248</v>
      </c>
      <c r="D22" s="50">
        <v>0.1320043951041289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0.13531334724870997</v>
      </c>
      <c r="D23" s="50">
        <v>0.13574700719743166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9.423099232575291E-2</v>
      </c>
      <c r="D24" s="50">
        <v>9.541463203757436E-2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0.10975395115046496</v>
      </c>
      <c r="D25" s="50">
        <v>0.10947715778628761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0.14968988207737924</v>
      </c>
      <c r="D26" s="50">
        <v>0.1491606432869679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0.15416461571289078</v>
      </c>
      <c r="D27" s="50">
        <v>0.15418140033662719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5.8422225110388699E-2</v>
      </c>
      <c r="D28" s="50">
        <v>5.8503153808763649E-2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0.10305257883440937</v>
      </c>
      <c r="D29" s="50">
        <v>0.10324976676894132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6.7495703001223706E-2</v>
      </c>
      <c r="D30" s="50">
        <v>6.7415807065593247E-2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6.8738554233285454E-2</v>
      </c>
      <c r="D31" s="50">
        <v>6.942969453358909E-2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0.11573991218302929</v>
      </c>
      <c r="D32" s="50">
        <v>0.11936620063311423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0.16239513844624293</v>
      </c>
      <c r="D33" s="50">
        <v>0.16164131983587413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7.748394183511978E-2</v>
      </c>
      <c r="D34" s="50">
        <v>7.7615668983546313E-2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0.13552817854018404</v>
      </c>
      <c r="D35" s="50">
        <v>0.1355289105365369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0.34918063449749615</v>
      </c>
      <c r="D36" s="50">
        <v>0.34883248659509269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0.20047969652565512</v>
      </c>
      <c r="D37" s="50">
        <v>0.20042657027878441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0.1002050820798656</v>
      </c>
      <c r="D38" s="50">
        <v>0.10036834701332931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6.9508108469442192E-2</v>
      </c>
      <c r="D39" s="50">
        <v>6.9491324993277898E-2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9.2814030829327265E-2</v>
      </c>
      <c r="D40" s="50">
        <v>9.2591219024788535E-2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9.0156602871792085E-2</v>
      </c>
      <c r="D41" s="50">
        <v>8.9936801696276186E-2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6.7106812414086531E-2</v>
      </c>
      <c r="D42" s="50">
        <v>6.6626026531270852E-2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0.21508738402732264</v>
      </c>
      <c r="D43" s="50">
        <v>0.2146132575355327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0.21574381673737059</v>
      </c>
      <c r="D44" s="50">
        <v>0.21525575306028538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0.21561208171852439</v>
      </c>
      <c r="D45" s="50">
        <v>0.21512267235204638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0.1659475992360728</v>
      </c>
      <c r="D46" s="50">
        <v>0.16596464162992783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0.15241803651940375</v>
      </c>
      <c r="D47" s="50">
        <v>0.15226908999416128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9.2160229812626795E-2</v>
      </c>
      <c r="D48" s="50">
        <v>9.2056107194559589E-2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6.4459567400463533E-2</v>
      </c>
      <c r="D49" s="50">
        <v>6.4524091581832976E-2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0.11369375802302868</v>
      </c>
      <c r="D50" s="50">
        <v>0.11347135806299072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7.0224524520329235E-2</v>
      </c>
      <c r="D51" s="50">
        <v>6.9970098475331158E-2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7.196264609757122E-2</v>
      </c>
      <c r="D52" s="50">
        <v>7.1949587232781859E-2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0.11066444876427575</v>
      </c>
      <c r="D53" s="50">
        <v>0.11032344386416443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0.12330674893128774</v>
      </c>
      <c r="D54" s="50">
        <v>0.12293694967983874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0.11272254784705171</v>
      </c>
      <c r="D55" s="50">
        <v>0.11272685815036727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0.21234262190486541</v>
      </c>
      <c r="D56" s="50">
        <v>0.21191107399845238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9.957216246838968E-2</v>
      </c>
      <c r="D57" s="50">
        <v>0.10078136679542583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0.10035045698647939</v>
      </c>
      <c r="D58" s="50">
        <v>0.10023217886531241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5.4275378918459148E-2</v>
      </c>
      <c r="D59" s="50">
        <v>5.4272233175870245E-2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0.20611857327659461</v>
      </c>
      <c r="D60" s="50">
        <v>0.20615252362266515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0.1181302971367076</v>
      </c>
      <c r="D61" s="58">
        <v>0.11782764547041166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0.15442802701271263</v>
      </c>
      <c r="D62" s="58">
        <v>0.15405335688262972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0.13695036070392194</v>
      </c>
      <c r="D63" s="58">
        <v>0.13743558053380858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0.14024936229458229</v>
      </c>
      <c r="D64" s="58">
        <v>0.1398518943523577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7.4662737283610489E-2</v>
      </c>
      <c r="D65" s="58">
        <v>7.4538422893121598E-2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164</v>
      </c>
      <c r="C66" s="39">
        <v>0.11785559476955086</v>
      </c>
      <c r="D66" s="58">
        <v>0.11785559476955086</v>
      </c>
      <c r="E66" s="55">
        <v>1</v>
      </c>
      <c r="F66" s="56">
        <v>0</v>
      </c>
    </row>
    <row r="67" spans="1:6" x14ac:dyDescent="0.25">
      <c r="A67" s="54" t="s">
        <v>165</v>
      </c>
      <c r="B67" s="57" t="s">
        <v>166</v>
      </c>
      <c r="C67" s="39">
        <v>0.11272802514611056</v>
      </c>
      <c r="D67" s="50">
        <v>0.11243526426219037</v>
      </c>
      <c r="E67" s="55">
        <v>0</v>
      </c>
      <c r="F67" s="56">
        <v>0</v>
      </c>
    </row>
    <row r="68" spans="1:6" x14ac:dyDescent="0.25">
      <c r="A68" s="54" t="s">
        <v>167</v>
      </c>
      <c r="B68" s="49" t="s">
        <v>168</v>
      </c>
      <c r="C68" s="39">
        <v>5.4912764953843285E-2</v>
      </c>
      <c r="D68" s="50">
        <v>5.5226764193217669E-2</v>
      </c>
      <c r="E68" s="55">
        <v>0</v>
      </c>
      <c r="F68" s="56">
        <v>0</v>
      </c>
    </row>
    <row r="69" spans="1:6" x14ac:dyDescent="0.25">
      <c r="A69" s="54" t="s">
        <v>169</v>
      </c>
      <c r="B69" s="49" t="s">
        <v>170</v>
      </c>
      <c r="C69" s="39">
        <v>6.9290062590256912E-2</v>
      </c>
      <c r="D69" s="50">
        <v>6.9403558158121312E-2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171</v>
      </c>
      <c r="C70" s="39">
        <v>0.1095572085004191</v>
      </c>
      <c r="D70" s="50">
        <v>0.10973666074981195</v>
      </c>
      <c r="E70" s="55">
        <v>1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0.13264130153494361</v>
      </c>
      <c r="D71" s="50">
        <v>0.13265580119533341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6.8055423802624082E-2</v>
      </c>
      <c r="D72" s="50">
        <v>6.8123287772606178E-2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0.18538331214452183</v>
      </c>
      <c r="D73" s="50">
        <v>0.18534786298005268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6.729409230769226E-2</v>
      </c>
      <c r="D74" s="50">
        <v>6.7063097364377267E-2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0.20263485261384526</v>
      </c>
      <c r="D75" s="50">
        <v>0.20254800856741761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9.8061222733623443E-2</v>
      </c>
      <c r="D76" s="50">
        <v>9.8293163219921417E-2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7.1111530789372046E-2</v>
      </c>
      <c r="D77" s="50">
        <v>7.1003407364815418E-2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0.18453911365827105</v>
      </c>
      <c r="D78" s="50">
        <v>0.18388873395040356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5.988227114427512E-2</v>
      </c>
      <c r="D79" s="50">
        <v>5.9899473365542528E-2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0.13937656253870795</v>
      </c>
      <c r="D80" s="50">
        <v>0.13901106778660333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9.8880723670260545E-2</v>
      </c>
      <c r="D81" s="50">
        <v>9.8969407290787528E-2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0.24469171253451963</v>
      </c>
      <c r="D82" s="50">
        <v>0.24469537255628204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0.12905067749689886</v>
      </c>
      <c r="D83" s="50">
        <v>0.12889660470243147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9.7236501092812247E-2</v>
      </c>
      <c r="D84" s="50">
        <v>9.7225129250050349E-2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0.13547266678262049</v>
      </c>
      <c r="D85" s="50">
        <v>0.13512146816951404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7.5018303872137732E-2</v>
      </c>
      <c r="D86" s="50">
        <v>7.4807187512353907E-2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0.15721243642110269</v>
      </c>
      <c r="D87" s="50">
        <v>0.15714826616987881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6.2280878752710774E-2</v>
      </c>
      <c r="D88" s="50">
        <v>6.2277652089644177E-2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0.10519128503096234</v>
      </c>
      <c r="D89" s="50">
        <v>0.1051795374629329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0.17168386331180141</v>
      </c>
      <c r="D90" s="50">
        <v>0.1714353360492995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7.4166717389571701E-2</v>
      </c>
      <c r="D91" s="50">
        <v>7.394870801728505E-2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0.21565269492571304</v>
      </c>
      <c r="D92" s="50">
        <v>0.21516565216529623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0.1604627311244386</v>
      </c>
      <c r="D93" s="50">
        <v>0.16061567145876093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0.17689214857964525</v>
      </c>
      <c r="D94" s="50">
        <v>0.17688455453502999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0.1393488272178596</v>
      </c>
      <c r="D95" s="50">
        <v>0.13930115946901436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0.11361453221531687</v>
      </c>
      <c r="D96" s="50">
        <v>0.11342088236907757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0.23864020053575383</v>
      </c>
      <c r="D97" s="50">
        <v>0.23815354837110775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0.29029798354056996</v>
      </c>
      <c r="D98" s="50">
        <v>0.29026422261272788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0.15099995279954478</v>
      </c>
      <c r="D99" s="50">
        <v>0.15099107941825929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5.6452200766181675E-2</v>
      </c>
      <c r="D100" s="50">
        <v>5.6968742427600472E-2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6.5924478812201134E-2</v>
      </c>
      <c r="D101" s="50">
        <v>6.5926814262895622E-2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6.0628491906954525E-2</v>
      </c>
      <c r="D102" s="50">
        <v>6.0669279374369341E-2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0.19338466173941554</v>
      </c>
      <c r="D103" s="50">
        <v>0.19287225908752587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0.13444580107901932</v>
      </c>
      <c r="D104" s="50">
        <v>0.1344439375209025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0.17922493065851913</v>
      </c>
      <c r="D105" s="50">
        <v>0.17880294625843518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0.23492914650332236</v>
      </c>
      <c r="D106" s="50">
        <v>0.23483977517514723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0.23529255808234303</v>
      </c>
      <c r="D107" s="50">
        <v>0.23520698437423912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0.23611853378616685</v>
      </c>
      <c r="D108" s="50">
        <v>0.23603239279627339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0.23561766207501122</v>
      </c>
      <c r="D109" s="50">
        <v>0.2355322542752574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9.5151281119362136E-2</v>
      </c>
      <c r="D110" s="50">
        <v>9.5036485212966273E-2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6.3411693889254883E-2</v>
      </c>
      <c r="D111" s="50">
        <v>6.3347051191164433E-2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0.1814220023414331</v>
      </c>
      <c r="D112" s="50">
        <v>0.18139014719916455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0.18844982360352189</v>
      </c>
      <c r="D113" s="50">
        <v>0.18823797017342184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0.17159777552564109</v>
      </c>
      <c r="D114" s="50">
        <v>0.17096997019914736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9.3172876750046971E-2</v>
      </c>
      <c r="D115" s="50">
        <v>9.2929337797696687E-2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0.20698619274236929</v>
      </c>
      <c r="D116" s="50">
        <v>0.20645703913581465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0.16519717234171771</v>
      </c>
      <c r="D117" s="50">
        <v>0.16484439288911143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9.4379193030716554E-2</v>
      </c>
      <c r="D118" s="50">
        <v>9.4383847057693981E-2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5.7886917251088285E-2</v>
      </c>
      <c r="D119" s="50">
        <v>5.7827613126435487E-2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8.1425437941806761E-2</v>
      </c>
      <c r="D120" s="50">
        <v>8.120081986887645E-2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0.19861392485910151</v>
      </c>
      <c r="D121" s="50">
        <v>0.1982763952091301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8.9371694504734298E-2</v>
      </c>
      <c r="D122" s="50">
        <v>8.9562079243731871E-2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8.4838741067143689E-2</v>
      </c>
      <c r="D123" s="50">
        <v>8.4805345242388239E-2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6.0956248432198892E-2</v>
      </c>
      <c r="D124" s="50">
        <v>6.0795499435387902E-2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0.12662744334156095</v>
      </c>
      <c r="D125" s="50">
        <v>0.12666958664783307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0.38464513381408633</v>
      </c>
      <c r="D126" s="50">
        <v>0.38457027335131871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0.28886477423650553</v>
      </c>
      <c r="D127" s="50">
        <v>0.28869498987602632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0.15115748580295907</v>
      </c>
      <c r="D128" s="50">
        <v>0.15113394612162009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8.0753020860691513E-2</v>
      </c>
      <c r="D129" s="50">
        <v>8.0788619736928247E-2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6.8144821873750219E-2</v>
      </c>
      <c r="D130" s="50">
        <v>6.8024949460251172E-2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5.4966211573444008E-2</v>
      </c>
      <c r="D131" s="50">
        <v>5.5197905753865156E-2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0.17059818581610653</v>
      </c>
      <c r="D132" s="50">
        <v>0.16975164095182083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0.19332551539178183</v>
      </c>
      <c r="D133" s="50">
        <v>0.19294602305109057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0.33796295792259967</v>
      </c>
      <c r="D134" s="50">
        <v>0.33796808019475888</v>
      </c>
      <c r="E134" s="55">
        <v>0</v>
      </c>
      <c r="F134" s="56">
        <v>1</v>
      </c>
    </row>
    <row r="135" spans="1:6" x14ac:dyDescent="0.25">
      <c r="A135" s="54" t="s">
        <v>300</v>
      </c>
      <c r="B135" s="49" t="s">
        <v>301</v>
      </c>
      <c r="C135" s="39">
        <v>0.23127729917663212</v>
      </c>
      <c r="D135" s="50">
        <v>0.23125223543313558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0.23186116714174435</v>
      </c>
      <c r="D136" s="50">
        <v>0.23183735797763685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0.13119055503884358</v>
      </c>
      <c r="D137" s="50">
        <v>0.13116108086544362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0.32250167929739365</v>
      </c>
      <c r="D138" s="50">
        <v>0.32153405246449257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0.32255527205349604</v>
      </c>
      <c r="D139" s="50">
        <v>0.3215982001140264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0.29890136001031054</v>
      </c>
      <c r="D140" s="50">
        <v>0.29895183240333845</v>
      </c>
      <c r="E140" s="55">
        <v>0</v>
      </c>
      <c r="F140" s="56">
        <v>1</v>
      </c>
    </row>
    <row r="141" spans="1:6" x14ac:dyDescent="0.25">
      <c r="A141" s="54" t="s">
        <v>312</v>
      </c>
      <c r="B141" s="49" t="s">
        <v>313</v>
      </c>
      <c r="C141" s="39">
        <v>0.24524288751112647</v>
      </c>
      <c r="D141" s="50">
        <v>0.24526868262284549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3.3063342514483715E-2</v>
      </c>
      <c r="D142" s="50">
        <v>3.3071301004180383E-2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0.10729039874174269</v>
      </c>
      <c r="D143" s="50">
        <v>0.10730091521276036</v>
      </c>
      <c r="E143" s="55">
        <v>1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0.3318736090914674</v>
      </c>
      <c r="D144" s="50">
        <v>0.33177405580415864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0.168197955265531</v>
      </c>
      <c r="D145" s="50">
        <v>0.16790544924360917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7.5679076646500809E-2</v>
      </c>
      <c r="D146" s="50">
        <v>7.5667405917525646E-2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5.1002141734529494E-2</v>
      </c>
      <c r="D147" s="50">
        <v>5.10869247846071E-2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8.5416224284829145E-2</v>
      </c>
      <c r="D148" s="50">
        <v>8.5201004947972114E-2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6.1029601535845003E-2</v>
      </c>
      <c r="D149" s="50">
        <v>6.0842646779876788E-2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0.13036022064288827</v>
      </c>
      <c r="D150" s="50">
        <v>0.13048470559022232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6.9488913533409233E-2</v>
      </c>
      <c r="D151" s="50">
        <v>6.9404498030955747E-2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0.24144469516873951</v>
      </c>
      <c r="D152" s="50">
        <v>0.24139633549603945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0.16033460881909695</v>
      </c>
      <c r="D153" s="50">
        <v>0.15994017821436157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9.3932425870570518E-2</v>
      </c>
      <c r="D154" s="50">
        <v>9.3563347504514782E-2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8.7780853151359486E-2</v>
      </c>
      <c r="D155" s="50">
        <v>8.9213620943689675E-2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9.3533410593723831E-2</v>
      </c>
      <c r="D156" s="50">
        <v>9.3542342324051619E-2</v>
      </c>
      <c r="E156" s="55">
        <v>0</v>
      </c>
      <c r="F156" s="56">
        <v>1</v>
      </c>
    </row>
    <row r="157" spans="1:6" x14ac:dyDescent="0.25">
      <c r="A157" s="54" t="s">
        <v>344</v>
      </c>
      <c r="B157" s="49" t="s">
        <v>345</v>
      </c>
      <c r="C157" s="39">
        <v>0.18088897477130714</v>
      </c>
      <c r="D157" s="50">
        <v>0.18055802832310408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0.14125542585130649</v>
      </c>
      <c r="D158" s="50">
        <v>0.14090723054802545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7.5218690564593418E-2</v>
      </c>
      <c r="D159" s="50">
        <v>7.5221739971786675E-2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0.18013338370041859</v>
      </c>
      <c r="D160" s="50">
        <v>0.17977798860815528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0.27347288331518926</v>
      </c>
      <c r="D161" s="50">
        <v>0.27344526949260323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0.10317207360374359</v>
      </c>
      <c r="D162" s="50">
        <v>0.10328739059148202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5.6413731003011107E-2</v>
      </c>
      <c r="D163" s="50">
        <v>5.6220466163519403E-2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0.2608427599932393</v>
      </c>
      <c r="D164" s="50">
        <v>0.26075379404891319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0.12069527677945804</v>
      </c>
      <c r="D165" s="50">
        <v>0.12036024479620562</v>
      </c>
      <c r="E165" s="55">
        <v>0</v>
      </c>
      <c r="F165" s="56">
        <v>0</v>
      </c>
    </row>
    <row r="166" spans="1:6" x14ac:dyDescent="0.25">
      <c r="A166" s="54" t="s">
        <v>360</v>
      </c>
      <c r="B166" s="49" t="s">
        <v>362</v>
      </c>
      <c r="C166" s="39">
        <v>0.19083598872375976</v>
      </c>
      <c r="D166" s="50">
        <v>0.19030625664571924</v>
      </c>
      <c r="E166" s="55">
        <v>1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0.21010280677496743</v>
      </c>
      <c r="D167" s="50">
        <v>0.21008011864189866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0.10431611325088802</v>
      </c>
      <c r="D168" s="50">
        <v>0.10397821407549442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0.10197490852211352</v>
      </c>
      <c r="D169" s="50">
        <v>0.10192473501688333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0.21476575972695941</v>
      </c>
      <c r="D170" s="50">
        <v>0.21467587250668591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0.14538074879582136</v>
      </c>
      <c r="D171" s="50">
        <v>0.14496715233038482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0.1533731386470783</v>
      </c>
      <c r="D172" s="50">
        <v>0.1526943938782781</v>
      </c>
      <c r="E172" s="55">
        <v>0</v>
      </c>
      <c r="F172" s="56">
        <v>0</v>
      </c>
    </row>
    <row r="173" spans="1:6" x14ac:dyDescent="0.25">
      <c r="A173" s="54" t="s">
        <v>375</v>
      </c>
      <c r="B173" s="49" t="s">
        <v>376</v>
      </c>
      <c r="C173" s="39">
        <v>0.14261100496784546</v>
      </c>
      <c r="D173" s="50">
        <v>0.14231005303624386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0.1313131743701656</v>
      </c>
      <c r="D174" s="50">
        <v>0.13132582442845003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0.12702155194651796</v>
      </c>
      <c r="D175" s="50">
        <v>0.12740234383104015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0.18264234670942336</v>
      </c>
      <c r="D176" s="50">
        <v>0.18224890037431526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8.1533919599795515E-2</v>
      </c>
      <c r="D177" s="58">
        <v>8.1366433323021778E-2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9.5817591965613319E-2</v>
      </c>
      <c r="D178" s="50">
        <v>9.5998760608364722E-2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9.9262732105005191E-2</v>
      </c>
      <c r="D179" s="50">
        <v>9.9139617876321556E-2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0.12427845340167737</v>
      </c>
      <c r="D180" s="50">
        <v>0.12407988984927248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5.3853296216778389E-2</v>
      </c>
      <c r="D181" s="50">
        <v>5.3742456608309848E-2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8.8564478355290757E-2</v>
      </c>
      <c r="D182" s="50">
        <v>8.8288240687150465E-2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0.12335133951335714</v>
      </c>
      <c r="D183" s="50">
        <v>0.12303342866747109</v>
      </c>
      <c r="E183" s="55">
        <v>0</v>
      </c>
      <c r="F183" s="56">
        <v>0</v>
      </c>
    </row>
    <row r="184" spans="1:6" x14ac:dyDescent="0.25">
      <c r="A184" s="54" t="s">
        <v>397</v>
      </c>
      <c r="B184" s="49" t="s">
        <v>398</v>
      </c>
      <c r="C184" s="39">
        <v>7.7530388241698278E-2</v>
      </c>
      <c r="D184" s="50">
        <v>7.7935787588920044E-2</v>
      </c>
      <c r="E184" s="55">
        <v>0</v>
      </c>
      <c r="F184" s="56">
        <v>0</v>
      </c>
    </row>
    <row r="185" spans="1:6" x14ac:dyDescent="0.25">
      <c r="A185" s="54" t="s">
        <v>399</v>
      </c>
      <c r="B185" s="49" t="s">
        <v>400</v>
      </c>
      <c r="C185" s="39">
        <v>0.15834878240236874</v>
      </c>
      <c r="D185" s="50">
        <v>0.15786144022153903</v>
      </c>
      <c r="E185" s="55">
        <v>0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0.25637069956758912</v>
      </c>
      <c r="D186" s="50">
        <v>0.25611680455779284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0.21540809106634973</v>
      </c>
      <c r="D187" s="50">
        <v>0.21483349295622883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0.10907481619447074</v>
      </c>
      <c r="D188" s="50">
        <v>0.10884239934755052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7.9743908628825036E-2</v>
      </c>
      <c r="D189" s="50">
        <v>8.3167715078927479E-2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0.29987941003274887</v>
      </c>
      <c r="D190" s="50">
        <v>0.29962018051343459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0.1216557126470664</v>
      </c>
      <c r="D191" s="50">
        <v>0.12135455477479258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0.21779145230322172</v>
      </c>
      <c r="D192" s="50">
        <v>0.21700085983117728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6.7340697786024431E-2</v>
      </c>
      <c r="D193" s="50">
        <v>6.7119284042393604E-2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0.10249347516865881</v>
      </c>
      <c r="D194" s="50">
        <v>0.10251402270739141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0.17516571786137383</v>
      </c>
      <c r="D195" s="50">
        <v>0.17479474487005209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0.19036447899011813</v>
      </c>
      <c r="D196" s="50">
        <v>0.19037493831846081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0.19597564084231517</v>
      </c>
      <c r="D197" s="50">
        <v>0.19548742783850584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0.23731731017147667</v>
      </c>
      <c r="D198" s="50">
        <v>0.23727230922946072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0.17581835586364378</v>
      </c>
      <c r="D199" s="50">
        <v>0.17540567036536375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8.9771319332780708E-2</v>
      </c>
      <c r="D200" s="50">
        <v>8.9715646840190358E-2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0.12347467315341844</v>
      </c>
      <c r="D201" s="50">
        <v>0.12328678772343299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0.24777719192914913</v>
      </c>
      <c r="D202" s="50">
        <v>0.24783538636030397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8.8544545936998009E-2</v>
      </c>
      <c r="D203" s="50">
        <v>8.8251116293028203E-2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0.17254771154875306</v>
      </c>
      <c r="D204" s="50">
        <v>0.17209353241646322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0.13138072777698456</v>
      </c>
      <c r="D205" s="50">
        <v>0.13099980769574521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7.5239734550454324E-2</v>
      </c>
      <c r="D206" s="50">
        <v>7.5205193455710348E-2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0.15197790151005042</v>
      </c>
      <c r="D207" s="50">
        <v>0.15198314560258533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9.3652564409024558E-2</v>
      </c>
      <c r="D208" s="50">
        <v>9.3629645524838725E-2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0.11046793813691345</v>
      </c>
      <c r="D209" s="50">
        <v>0.11047569392207991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8.9780346436026573E-2</v>
      </c>
      <c r="D210" s="50">
        <v>9.0959860744680709E-2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7.4320847082307726E-2</v>
      </c>
      <c r="D211" s="50">
        <v>7.4278081223656339E-2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0.15656413055036777</v>
      </c>
      <c r="D212" s="58">
        <v>0.15656339561405749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6.8209449449949652E-2</v>
      </c>
      <c r="D213" s="58">
        <v>6.8109798189245924E-2</v>
      </c>
      <c r="E213" s="55">
        <v>0</v>
      </c>
      <c r="F213" s="56">
        <v>0</v>
      </c>
    </row>
    <row r="214" spans="1:6" x14ac:dyDescent="0.25">
      <c r="A214" s="54" t="s">
        <v>457</v>
      </c>
      <c r="B214" s="49" t="s">
        <v>458</v>
      </c>
      <c r="C214" s="39">
        <v>7.2828337969761403E-2</v>
      </c>
      <c r="D214" s="50">
        <v>7.3242372997586611E-2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0.1706478340792939</v>
      </c>
      <c r="D215" s="50">
        <v>0.17046463324629027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9.648394310725758E-2</v>
      </c>
      <c r="D216" s="50">
        <v>9.6449603933428385E-2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0.13311978967675339</v>
      </c>
      <c r="D217" s="50">
        <v>0.13272075691568397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0.29183480433666442</v>
      </c>
      <c r="D218" s="50">
        <v>0.29173749521209291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8.131976864216281E-2</v>
      </c>
      <c r="D219" s="50">
        <v>8.1073219104413022E-2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7.0005335541819341E-2</v>
      </c>
      <c r="D220" s="50">
        <v>6.9993344625412929E-2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9.4529261995435543E-2</v>
      </c>
      <c r="D221" s="50">
        <v>9.4532540329333323E-2</v>
      </c>
      <c r="E221" s="55">
        <v>0</v>
      </c>
      <c r="F221" s="56">
        <v>0</v>
      </c>
    </row>
    <row r="222" spans="1:6" x14ac:dyDescent="0.25">
      <c r="A222" s="54" t="s">
        <v>473</v>
      </c>
      <c r="B222" s="57" t="s">
        <v>474</v>
      </c>
      <c r="C222" s="39">
        <v>9.8879965839928474E-2</v>
      </c>
      <c r="D222" s="50">
        <v>9.8680470959100902E-2</v>
      </c>
      <c r="E222" s="55">
        <v>0</v>
      </c>
      <c r="F222" s="56">
        <v>1</v>
      </c>
    </row>
    <row r="223" spans="1:6" x14ac:dyDescent="0.25">
      <c r="A223" s="54" t="s">
        <v>475</v>
      </c>
      <c r="B223" s="57" t="s">
        <v>476</v>
      </c>
      <c r="C223" s="39">
        <v>6.7066080544244844E-2</v>
      </c>
      <c r="D223" s="50">
        <v>6.6978512139098195E-2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0.14389211095260671</v>
      </c>
      <c r="D224" s="50">
        <v>0.14386788721516458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5.8936133186907678E-2</v>
      </c>
      <c r="D225" s="50">
        <v>5.9157187816542542E-2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9.8807503944020075E-2</v>
      </c>
      <c r="D226" s="62">
        <v>9.84735590656136E-2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9.0914533701467654E-2</v>
      </c>
      <c r="D227" s="50">
        <v>9.0992064329623298E-2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6.5368994629203911E-2</v>
      </c>
      <c r="D228" s="50">
        <v>6.5294243171551442E-2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7.0356954646102893E-2</v>
      </c>
      <c r="D229" s="50">
        <v>7.0176560925415798E-2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0.15865221086096376</v>
      </c>
      <c r="D230" s="50">
        <v>0.15829357762785229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0.16618383202209652</v>
      </c>
      <c r="D231" s="50">
        <v>0.16618665302835289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0.18237389209889096</v>
      </c>
      <c r="D232" s="50">
        <v>0.1817694355293098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5.786315131609799E-2</v>
      </c>
      <c r="D233" s="50">
        <v>5.8227082616370905E-2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0.19635635739467419</v>
      </c>
      <c r="D234" s="50">
        <v>0.19619958024465189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0.10044131602841234</v>
      </c>
      <c r="D235" s="50">
        <v>0.10038873095624631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9.6404624173717937E-2</v>
      </c>
      <c r="D236" s="50">
        <v>9.6303827509424955E-2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6.4739986802644811E-2</v>
      </c>
      <c r="D237" s="50">
        <v>6.4789494735458392E-2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7.9175511581797725E-2</v>
      </c>
      <c r="D238" s="50">
        <v>7.8983908215697785E-2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0.10335984722811091</v>
      </c>
      <c r="D239" s="50">
        <v>0.10336479236236853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0.18646340025780225</v>
      </c>
      <c r="D240" s="50">
        <v>0.1864588746452075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9.4028450545364045E-2</v>
      </c>
      <c r="D241" s="50">
        <v>9.5146885954736707E-2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6.5170247286261029E-2</v>
      </c>
      <c r="D242" s="50">
        <v>6.5009529050666454E-2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0.1623829630633824</v>
      </c>
      <c r="D243" s="50">
        <v>0.16199829666367682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0.13472880883810032</v>
      </c>
      <c r="D244" s="50">
        <v>0.13470593249236962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0.16179374159794929</v>
      </c>
      <c r="D245" s="50">
        <v>0.16143827310793071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8.5681926910686546E-2</v>
      </c>
      <c r="D246" s="50">
        <v>8.5727168632888928E-2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0.10585845494441566</v>
      </c>
      <c r="D247" s="50">
        <v>0.10549550350446971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0.17555722966117973</v>
      </c>
      <c r="D248" s="50">
        <v>0.17551234567307203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0.16529094271795447</v>
      </c>
      <c r="D249" s="50">
        <v>0.16486813580154663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5.8239301217214434E-2</v>
      </c>
      <c r="D250" s="50">
        <v>5.8228155027312906E-2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5.0681241894509357E-2</v>
      </c>
      <c r="D251" s="50">
        <v>5.076580085477251E-2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4.9507950349699945E-2</v>
      </c>
      <c r="D252" s="50">
        <v>5.0175376178857388E-2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5.5012074608123074E-2</v>
      </c>
      <c r="D253" s="50">
        <v>5.4994026748424289E-2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8.2534587632803968E-2</v>
      </c>
      <c r="D254" s="50">
        <v>8.2343827337632569E-2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9.8338984593577539E-2</v>
      </c>
      <c r="D255" s="50">
        <v>9.8548850970205965E-2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9.6194776029471102E-2</v>
      </c>
      <c r="D256" s="50">
        <v>9.6017887102445715E-2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7.0493662799001724E-2</v>
      </c>
      <c r="D257" s="50">
        <v>7.0530855663349323E-2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0.11762951741539912</v>
      </c>
      <c r="D258" s="50">
        <v>0.11753041656701978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0.17100758764116261</v>
      </c>
      <c r="D259" s="50">
        <v>0.17066977654050908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0.10433427206989702</v>
      </c>
      <c r="D260" s="50">
        <v>0.10404555369549975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6.9783799278029413E-2</v>
      </c>
      <c r="D261" s="50">
        <v>6.9598872240972637E-2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0.15922665949282558</v>
      </c>
      <c r="D262" s="50">
        <v>0.15909195155261419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0.24546400402496341</v>
      </c>
      <c r="D263" s="50">
        <v>0.24494189503788935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0.11646887291374418</v>
      </c>
      <c r="D264" s="50">
        <v>0.11611065642753547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0.10672540071208032</v>
      </c>
      <c r="D265" s="58">
        <v>0.10671444891155996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8.3349272035078803E-2</v>
      </c>
      <c r="D266" s="58">
        <v>8.3308995338522512E-2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7.8030748844883036E-2</v>
      </c>
      <c r="D267" s="50">
        <v>7.7857287177459433E-2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5.965441504077143E-2</v>
      </c>
      <c r="D268" s="50">
        <v>5.9659664604098619E-2</v>
      </c>
      <c r="E268" s="55">
        <v>0</v>
      </c>
      <c r="F268" s="56">
        <v>1</v>
      </c>
    </row>
    <row r="269" spans="1:6" x14ac:dyDescent="0.25">
      <c r="A269" s="54" t="s">
        <v>567</v>
      </c>
      <c r="B269" s="49" t="s">
        <v>568</v>
      </c>
      <c r="C269" s="39">
        <v>6.8662850361361938E-2</v>
      </c>
      <c r="D269" s="50">
        <v>6.8961383739106721E-2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0.11588102601574739</v>
      </c>
      <c r="D270" s="50">
        <v>0.11587950323905014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0.18725644447774745</v>
      </c>
      <c r="D271" s="50">
        <v>0.18722284234249909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0.20192631143668296</v>
      </c>
      <c r="D272" s="50">
        <v>0.20149450477486922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2.6582619798280718E-2</v>
      </c>
      <c r="D273" s="50">
        <v>2.6500184668252498E-2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2.1655301440311813E-2</v>
      </c>
      <c r="D274" s="50">
        <v>2.1545151118990049E-2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0.12319029717629174</v>
      </c>
      <c r="D275" s="50">
        <v>0.12277703434802417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5.0951170368492449E-2</v>
      </c>
      <c r="D276" s="50">
        <v>5.0917273554142786E-2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0.16696308830331263</v>
      </c>
      <c r="D277" s="50">
        <v>0.16697563199704168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9.0521009215090657E-3</v>
      </c>
      <c r="D278" s="50">
        <v>9.0532036708389444E-3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1.1983706130938548E-2</v>
      </c>
      <c r="D279" s="50">
        <v>1.1983464229768689E-2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7.452574099965778E-2</v>
      </c>
      <c r="D280" s="50">
        <v>7.4543237627061276E-2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0.13748107390132575</v>
      </c>
      <c r="D281" s="50">
        <v>0.13711529718089105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0.20837687269667252</v>
      </c>
      <c r="D282" s="50">
        <v>0.20784977128658075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0.31170161557616466</v>
      </c>
      <c r="D283" s="58">
        <v>0.3169016494145947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0.13438795976071291</v>
      </c>
      <c r="D284" s="58">
        <v>0.13437092634380066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0.11019430948381109</v>
      </c>
      <c r="D285" s="58">
        <v>0.11028813744128342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5.6237898972538863E-2</v>
      </c>
      <c r="D286" s="58">
        <v>5.6031541806342768E-2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0.12890673387733387</v>
      </c>
      <c r="D287" s="50">
        <v>0.12862045285468698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7.0876682821778614E-2</v>
      </c>
      <c r="D288" s="58">
        <v>7.0736408000090067E-2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9.4135439931019929E-2</v>
      </c>
      <c r="D289" s="50">
        <v>9.4035750810545743E-2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6.936680983801953E-2</v>
      </c>
      <c r="D290" s="50">
        <v>6.9366343520690529E-2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1.9094931042102435E-2</v>
      </c>
      <c r="D291" s="50">
        <v>1.9004624753166992E-2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4.2000712996467404E-2</v>
      </c>
      <c r="D292" s="50">
        <v>4.2083684526174892E-2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9.3209110396491185E-2</v>
      </c>
      <c r="D293" s="50">
        <v>9.2876940391729723E-2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5.3778000229404731E-2</v>
      </c>
      <c r="D294" s="50">
        <v>5.3724766801635036E-2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0.10240531568900055</v>
      </c>
      <c r="D295" s="50">
        <v>0.10213856717216428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4.8050976228384237E-2</v>
      </c>
      <c r="D296" s="50">
        <v>4.8157334577902049E-2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5.1365662442287983E-2</v>
      </c>
      <c r="D297" s="50">
        <v>5.1255908989549716E-2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4.7958344619459387E-2</v>
      </c>
      <c r="D298" s="50">
        <v>4.805097626196727E-2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5.6600048813112085E-2</v>
      </c>
      <c r="D299" s="50">
        <v>5.6477782663827851E-2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9.7026876463337033E-3</v>
      </c>
      <c r="D300" s="50">
        <v>9.6678557676598015E-3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5.3141758141944655E-2</v>
      </c>
      <c r="D301" s="50">
        <v>5.3080503372620352E-2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7.2933286225504435E-2</v>
      </c>
      <c r="D302" s="50">
        <v>7.2758650435739508E-2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0.16681766216038754</v>
      </c>
      <c r="D303" s="50">
        <v>0.16679796345218964</v>
      </c>
      <c r="E303" s="55">
        <v>0</v>
      </c>
      <c r="F303" s="56">
        <v>1</v>
      </c>
    </row>
    <row r="304" spans="1:6" x14ac:dyDescent="0.25">
      <c r="A304" s="54" t="s">
        <v>637</v>
      </c>
      <c r="B304" s="49" t="s">
        <v>638</v>
      </c>
      <c r="C304" s="39">
        <v>2.2733971536261586E-2</v>
      </c>
      <c r="D304" s="50">
        <v>2.2621820745800096E-2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0.1016979840853415</v>
      </c>
      <c r="D305" s="50">
        <v>0.10165555247178618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5.0593272447262944E-2</v>
      </c>
      <c r="D306" s="50">
        <v>5.071690555563832E-2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4.9704319731519273E-2</v>
      </c>
      <c r="D307" s="50">
        <v>4.9597047873808114E-2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5.7484310570105716E-2</v>
      </c>
      <c r="D308" s="50">
        <v>5.7489329556390328E-2</v>
      </c>
      <c r="E308" s="55">
        <v>0</v>
      </c>
      <c r="F308" s="56">
        <v>0</v>
      </c>
    </row>
    <row r="309" spans="1:6" x14ac:dyDescent="0.25">
      <c r="A309" s="54" t="s">
        <v>645</v>
      </c>
      <c r="B309" s="49" t="s">
        <v>647</v>
      </c>
      <c r="C309" s="39">
        <v>9.0890675563013168E-2</v>
      </c>
      <c r="D309" s="50">
        <v>9.0898611277115432E-2</v>
      </c>
      <c r="E309" s="55">
        <v>1</v>
      </c>
      <c r="F309" s="56">
        <v>0</v>
      </c>
    </row>
    <row r="310" spans="1:6" x14ac:dyDescent="0.25">
      <c r="A310" s="54" t="s">
        <v>648</v>
      </c>
      <c r="B310" s="49" t="s">
        <v>649</v>
      </c>
      <c r="C310" s="39">
        <v>3.2954304255064813E-2</v>
      </c>
      <c r="D310" s="50">
        <v>3.2961674448619999E-2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651</v>
      </c>
      <c r="C311" s="39">
        <v>4.5573201362743995E-2</v>
      </c>
      <c r="D311" s="50">
        <v>4.5564291327530926E-2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653</v>
      </c>
      <c r="C312" s="39">
        <v>3.5284011959909781E-2</v>
      </c>
      <c r="D312" s="50">
        <v>3.5281814872683823E-2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7.3216284442917376E-2</v>
      </c>
      <c r="D313" s="50">
        <v>7.3123950914088465E-2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5.0892069106673044E-2</v>
      </c>
      <c r="D314" s="50">
        <v>5.0874394617760381E-2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0.11390765760077753</v>
      </c>
      <c r="D315" s="50">
        <v>0.11380627961684252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5.5405703458885583E-2</v>
      </c>
      <c r="D316" s="50">
        <v>5.5386623712353415E-2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5.804363913832751E-2</v>
      </c>
      <c r="D317" s="50">
        <v>5.803643654807962E-2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4.9559051302009979E-2</v>
      </c>
      <c r="D318" s="50">
        <v>5.023984656386473E-2</v>
      </c>
      <c r="E318" s="55">
        <v>0</v>
      </c>
      <c r="F318" s="56">
        <v>0</v>
      </c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SEPTEMBER 8,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666</v>
      </c>
      <c r="B5" s="49" t="s">
        <v>667</v>
      </c>
      <c r="C5" s="39">
        <v>4.0622811911177909E-3</v>
      </c>
      <c r="D5" s="50">
        <v>4.0420239043598592E-3</v>
      </c>
    </row>
    <row r="6" spans="1:4" x14ac:dyDescent="0.25">
      <c r="A6" s="48" t="s">
        <v>668</v>
      </c>
      <c r="B6" s="49" t="s">
        <v>667</v>
      </c>
      <c r="C6" s="39">
        <v>5.545141503366692E-3</v>
      </c>
      <c r="D6" s="50">
        <v>5.5199109880149757E-3</v>
      </c>
    </row>
    <row r="7" spans="1:4" x14ac:dyDescent="0.25">
      <c r="A7" s="48" t="s">
        <v>669</v>
      </c>
      <c r="B7" s="49" t="s">
        <v>667</v>
      </c>
      <c r="C7" s="39">
        <v>5.8119878295638146E-3</v>
      </c>
      <c r="D7" s="50">
        <v>5.7869899791778128E-3</v>
      </c>
    </row>
    <row r="8" spans="1:4" x14ac:dyDescent="0.25">
      <c r="A8" s="48" t="s">
        <v>670</v>
      </c>
      <c r="B8" s="49" t="s">
        <v>667</v>
      </c>
      <c r="C8" s="39">
        <v>5.4026203687527509E-3</v>
      </c>
      <c r="D8" s="50">
        <v>5.389180096647718E-3</v>
      </c>
    </row>
    <row r="9" spans="1:4" x14ac:dyDescent="0.25">
      <c r="A9" s="48" t="s">
        <v>671</v>
      </c>
      <c r="B9" s="49" t="s">
        <v>672</v>
      </c>
      <c r="C9" s="39">
        <v>2.5509562010553304E-2</v>
      </c>
      <c r="D9" s="50">
        <v>2.5400298076692817E-2</v>
      </c>
    </row>
    <row r="10" spans="1:4" x14ac:dyDescent="0.25">
      <c r="A10" s="48" t="s">
        <v>673</v>
      </c>
      <c r="B10" s="49" t="s">
        <v>674</v>
      </c>
      <c r="C10" s="39">
        <v>1.5968967400871288E-2</v>
      </c>
      <c r="D10" s="50">
        <v>1.5917889594941916E-2</v>
      </c>
    </row>
    <row r="11" spans="1:4" x14ac:dyDescent="0.25">
      <c r="A11" s="48" t="s">
        <v>675</v>
      </c>
      <c r="B11" s="49" t="s">
        <v>676</v>
      </c>
      <c r="C11" s="39">
        <v>7.7967101833619351E-3</v>
      </c>
      <c r="D11" s="50">
        <v>7.7786025500444934E-3</v>
      </c>
    </row>
    <row r="12" spans="1:4" x14ac:dyDescent="0.25">
      <c r="A12" s="48" t="s">
        <v>677</v>
      </c>
      <c r="B12" s="49" t="s">
        <v>678</v>
      </c>
      <c r="C12" s="39">
        <v>4.053191530677438E-3</v>
      </c>
      <c r="D12" s="50">
        <v>4.032930638448908E-3</v>
      </c>
    </row>
    <row r="13" spans="1:4" x14ac:dyDescent="0.25">
      <c r="A13" s="48" t="s">
        <v>679</v>
      </c>
      <c r="B13" s="49" t="s">
        <v>680</v>
      </c>
      <c r="C13" s="39">
        <v>2.0346348989387043E-3</v>
      </c>
      <c r="D13" s="50">
        <v>2.0244214535216003E-3</v>
      </c>
    </row>
    <row r="14" spans="1:4" x14ac:dyDescent="0.25">
      <c r="A14" s="63" t="s">
        <v>681</v>
      </c>
      <c r="B14" s="49" t="s">
        <v>680</v>
      </c>
      <c r="C14" s="39">
        <v>4.7997079089660815E-3</v>
      </c>
      <c r="D14" s="50">
        <v>4.7785106707081406E-3</v>
      </c>
    </row>
    <row r="15" spans="1:4" x14ac:dyDescent="0.25">
      <c r="A15" s="48" t="s">
        <v>682</v>
      </c>
      <c r="B15" s="49" t="s">
        <v>680</v>
      </c>
      <c r="C15" s="39">
        <v>6.0913876300930118E-3</v>
      </c>
      <c r="D15" s="50">
        <v>6.0693068833910279E-3</v>
      </c>
    </row>
    <row r="16" spans="1:4" x14ac:dyDescent="0.25">
      <c r="A16" s="48" t="s">
        <v>683</v>
      </c>
      <c r="B16" s="49" t="s">
        <v>680</v>
      </c>
      <c r="C16" s="39">
        <v>5.4504742628206353E-3</v>
      </c>
      <c r="D16" s="50">
        <v>5.4342186329814331E-3</v>
      </c>
    </row>
    <row r="17" spans="1:4" x14ac:dyDescent="0.25">
      <c r="A17" s="63" t="s">
        <v>684</v>
      </c>
      <c r="B17" s="49" t="s">
        <v>685</v>
      </c>
      <c r="C17" s="39">
        <v>5.4204314417407633E-2</v>
      </c>
      <c r="D17" s="50">
        <v>5.403515448846543E-2</v>
      </c>
    </row>
    <row r="18" spans="1:4" x14ac:dyDescent="0.25">
      <c r="A18" s="63" t="s">
        <v>686</v>
      </c>
      <c r="B18" s="49" t="s">
        <v>687</v>
      </c>
      <c r="C18" s="39">
        <v>5.0687046842782857E-2</v>
      </c>
      <c r="D18" s="50">
        <v>5.0769360797398952E-2</v>
      </c>
    </row>
    <row r="19" spans="1:4" x14ac:dyDescent="0.25">
      <c r="A19" s="63" t="s">
        <v>688</v>
      </c>
      <c r="B19" s="49" t="s">
        <v>689</v>
      </c>
      <c r="C19" s="39">
        <v>4.9368308681755436E-2</v>
      </c>
      <c r="D19" s="50">
        <v>4.9555865491019008E-2</v>
      </c>
    </row>
    <row r="20" spans="1:4" x14ac:dyDescent="0.25">
      <c r="A20" s="63" t="s">
        <v>690</v>
      </c>
      <c r="B20" s="49" t="s">
        <v>691</v>
      </c>
      <c r="C20" s="39">
        <v>2.0440265416827901E-2</v>
      </c>
      <c r="D20" s="50">
        <v>2.044420233167054E-2</v>
      </c>
    </row>
    <row r="21" spans="1:4" x14ac:dyDescent="0.25">
      <c r="A21" s="63" t="s">
        <v>692</v>
      </c>
      <c r="B21" s="53" t="s">
        <v>691</v>
      </c>
      <c r="C21" s="39">
        <v>3.6998970944008829E-2</v>
      </c>
      <c r="D21" s="50">
        <v>3.6626836888217058E-2</v>
      </c>
    </row>
    <row r="22" spans="1:4" x14ac:dyDescent="0.25">
      <c r="A22" s="63" t="s">
        <v>693</v>
      </c>
      <c r="B22" s="53" t="s">
        <v>691</v>
      </c>
      <c r="C22" s="39">
        <v>4.3359768984290163E-2</v>
      </c>
      <c r="D22" s="50">
        <v>4.3353272192223589E-2</v>
      </c>
    </row>
    <row r="23" spans="1:4" x14ac:dyDescent="0.25">
      <c r="A23" s="63" t="s">
        <v>694</v>
      </c>
      <c r="B23" s="53" t="s">
        <v>695</v>
      </c>
      <c r="C23" s="39">
        <v>5.0037411256279987E-2</v>
      </c>
      <c r="D23" s="50">
        <v>5.0270485228354742E-2</v>
      </c>
    </row>
    <row r="24" spans="1:4" x14ac:dyDescent="0.25">
      <c r="A24" s="63" t="s">
        <v>696</v>
      </c>
      <c r="B24" s="53" t="s">
        <v>697</v>
      </c>
      <c r="C24" s="39">
        <v>0.11127152763515573</v>
      </c>
      <c r="D24" s="50">
        <v>0.11100487368359896</v>
      </c>
    </row>
    <row r="25" spans="1:4" x14ac:dyDescent="0.25">
      <c r="A25" s="63" t="s">
        <v>698</v>
      </c>
      <c r="B25" s="53" t="s">
        <v>699</v>
      </c>
      <c r="C25" s="39">
        <v>5.6146158396461754E-2</v>
      </c>
      <c r="D25" s="50">
        <v>5.6090329579682893E-2</v>
      </c>
    </row>
    <row r="26" spans="1:4" x14ac:dyDescent="0.25">
      <c r="A26" s="63" t="s">
        <v>700</v>
      </c>
      <c r="B26" s="53" t="s">
        <v>701</v>
      </c>
      <c r="C26" s="39">
        <v>7.7439344530525742E-2</v>
      </c>
      <c r="D26" s="50">
        <v>7.747361462974664E-2</v>
      </c>
    </row>
    <row r="27" spans="1:4" x14ac:dyDescent="0.25">
      <c r="A27" s="63" t="s">
        <v>702</v>
      </c>
      <c r="B27" s="53" t="s">
        <v>703</v>
      </c>
      <c r="C27" s="39">
        <v>5.2207475206961063E-2</v>
      </c>
      <c r="D27" s="50">
        <v>5.2279821187920628E-2</v>
      </c>
    </row>
    <row r="28" spans="1:4" x14ac:dyDescent="0.25">
      <c r="A28" s="63" t="s">
        <v>704</v>
      </c>
      <c r="B28" s="53" t="s">
        <v>705</v>
      </c>
      <c r="C28" s="39">
        <v>5.5912505968752774E-2</v>
      </c>
      <c r="D28" s="50">
        <v>5.5859907616770607E-2</v>
      </c>
    </row>
    <row r="29" spans="1:4" x14ac:dyDescent="0.25">
      <c r="A29" s="63" t="s">
        <v>706</v>
      </c>
      <c r="B29" s="53" t="s">
        <v>707</v>
      </c>
      <c r="C29" s="39">
        <v>6.6938666668024435E-2</v>
      </c>
      <c r="D29" s="50">
        <v>6.6734825309245974E-2</v>
      </c>
    </row>
    <row r="30" spans="1:4" x14ac:dyDescent="0.25">
      <c r="A30" s="63" t="s">
        <v>708</v>
      </c>
      <c r="B30" s="53" t="s">
        <v>709</v>
      </c>
      <c r="C30" s="39">
        <v>5.844209171018426E-2</v>
      </c>
      <c r="D30" s="50">
        <v>5.8433525737567153E-2</v>
      </c>
    </row>
    <row r="31" spans="1:4" x14ac:dyDescent="0.25">
      <c r="A31" s="63" t="s">
        <v>710</v>
      </c>
      <c r="B31" s="53" t="s">
        <v>711</v>
      </c>
      <c r="C31" s="39">
        <v>5.2207475206961063E-2</v>
      </c>
      <c r="D31" s="50">
        <v>5.2279821187920628E-2</v>
      </c>
    </row>
    <row r="32" spans="1:4" x14ac:dyDescent="0.25">
      <c r="A32" s="63" t="s">
        <v>712</v>
      </c>
      <c r="B32" s="53" t="s">
        <v>713</v>
      </c>
      <c r="C32" s="39">
        <v>5.8733404098780181E-2</v>
      </c>
      <c r="D32" s="50">
        <v>5.8586537287795296E-2</v>
      </c>
    </row>
    <row r="33" spans="1:4" x14ac:dyDescent="0.25">
      <c r="A33" s="63" t="s">
        <v>714</v>
      </c>
      <c r="B33" s="53" t="s">
        <v>715</v>
      </c>
      <c r="C33" s="39">
        <v>6.0907175420918828E-2</v>
      </c>
      <c r="D33" s="50">
        <v>6.0682575090250268E-2</v>
      </c>
    </row>
    <row r="34" spans="1:4" x14ac:dyDescent="0.25">
      <c r="A34" s="63" t="s">
        <v>716</v>
      </c>
      <c r="B34" s="53" t="s">
        <v>717</v>
      </c>
      <c r="C34" s="39">
        <v>4.5415452396580264E-2</v>
      </c>
      <c r="D34" s="50">
        <v>4.5476053279682932E-2</v>
      </c>
    </row>
    <row r="35" spans="1:4" x14ac:dyDescent="0.25">
      <c r="A35" s="63" t="s">
        <v>718</v>
      </c>
      <c r="B35" s="53" t="s">
        <v>719</v>
      </c>
      <c r="C35" s="39">
        <v>4.973051496521752E-2</v>
      </c>
      <c r="D35" s="50">
        <v>5.0394290834649094E-2</v>
      </c>
    </row>
    <row r="36" spans="1:4" x14ac:dyDescent="0.25">
      <c r="A36" s="63" t="s">
        <v>720</v>
      </c>
      <c r="B36" s="53" t="s">
        <v>721</v>
      </c>
      <c r="C36" s="39">
        <v>6.0565055427181019E-2</v>
      </c>
      <c r="D36" s="50">
        <v>6.0440925892257552E-2</v>
      </c>
    </row>
    <row r="37" spans="1:4" x14ac:dyDescent="0.25">
      <c r="A37" s="63" t="s">
        <v>722</v>
      </c>
      <c r="B37" s="53" t="s">
        <v>723</v>
      </c>
      <c r="C37" s="39">
        <v>9.4758885568343637E-2</v>
      </c>
      <c r="D37" s="50">
        <v>9.4428506710110049E-2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SEPTEMBER 8,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69</v>
      </c>
      <c r="C5" s="64">
        <v>0.13409873769470532</v>
      </c>
      <c r="D5" s="40">
        <v>0.13431281369604936</v>
      </c>
    </row>
    <row r="6" spans="1:4" x14ac:dyDescent="0.25">
      <c r="A6" s="48" t="s">
        <v>725</v>
      </c>
      <c r="B6" s="49" t="s">
        <v>55</v>
      </c>
      <c r="C6" s="39">
        <v>0.12816902544849662</v>
      </c>
      <c r="D6" s="45">
        <v>0.12790195294921075</v>
      </c>
    </row>
    <row r="7" spans="1:4" x14ac:dyDescent="0.25">
      <c r="A7" s="48" t="s">
        <v>726</v>
      </c>
      <c r="B7" s="49" t="s">
        <v>63</v>
      </c>
      <c r="C7" s="39">
        <v>7.1337490135019874E-2</v>
      </c>
      <c r="D7" s="50">
        <v>7.186429373406189E-2</v>
      </c>
    </row>
    <row r="8" spans="1:4" x14ac:dyDescent="0.25">
      <c r="A8" s="48" t="s">
        <v>727</v>
      </c>
      <c r="B8" s="49" t="s">
        <v>71</v>
      </c>
      <c r="C8" s="39">
        <v>0.10218732273387406</v>
      </c>
      <c r="D8" s="50">
        <v>0.10219603474666783</v>
      </c>
    </row>
    <row r="9" spans="1:4" x14ac:dyDescent="0.25">
      <c r="A9" s="48" t="s">
        <v>728</v>
      </c>
      <c r="B9" s="49" t="s">
        <v>43</v>
      </c>
      <c r="C9" s="39">
        <v>0.11324968462823146</v>
      </c>
      <c r="D9" s="45">
        <v>0.11301076098011328</v>
      </c>
    </row>
    <row r="10" spans="1:4" x14ac:dyDescent="0.25">
      <c r="A10" s="48" t="s">
        <v>729</v>
      </c>
      <c r="B10" s="49" t="s">
        <v>89</v>
      </c>
      <c r="C10" s="39">
        <v>5.8422225110388699E-2</v>
      </c>
      <c r="D10" s="50">
        <v>5.8503153808763649E-2</v>
      </c>
    </row>
    <row r="11" spans="1:4" x14ac:dyDescent="0.25">
      <c r="A11" s="48" t="s">
        <v>730</v>
      </c>
      <c r="B11" s="49" t="s">
        <v>113</v>
      </c>
      <c r="C11" s="39">
        <v>9.2814030829327265E-2</v>
      </c>
      <c r="D11" s="45">
        <v>9.2591219024788535E-2</v>
      </c>
    </row>
    <row r="12" spans="1:4" x14ac:dyDescent="0.25">
      <c r="A12" s="48" t="s">
        <v>731</v>
      </c>
      <c r="B12" s="49" t="s">
        <v>111</v>
      </c>
      <c r="C12" s="39">
        <v>6.9508108469442192E-2</v>
      </c>
      <c r="D12" s="50">
        <v>6.9491324993277898E-2</v>
      </c>
    </row>
    <row r="13" spans="1:4" x14ac:dyDescent="0.25">
      <c r="A13" s="48" t="s">
        <v>732</v>
      </c>
      <c r="B13" s="49" t="s">
        <v>163</v>
      </c>
      <c r="C13" s="39">
        <v>7.4662737283610489E-2</v>
      </c>
      <c r="D13" s="45">
        <v>7.4538422893121598E-2</v>
      </c>
    </row>
    <row r="14" spans="1:4" x14ac:dyDescent="0.25">
      <c r="A14" s="48" t="s">
        <v>733</v>
      </c>
      <c r="B14" s="49" t="s">
        <v>173</v>
      </c>
      <c r="C14" s="39">
        <v>0.13264130153494361</v>
      </c>
      <c r="D14" s="50">
        <v>0.13265580119533341</v>
      </c>
    </row>
    <row r="15" spans="1:4" x14ac:dyDescent="0.25">
      <c r="A15" s="48" t="s">
        <v>734</v>
      </c>
      <c r="B15" s="49" t="s">
        <v>508</v>
      </c>
      <c r="C15" s="39">
        <v>0.10335984722811091</v>
      </c>
      <c r="D15" s="45">
        <v>0.10336479236236853</v>
      </c>
    </row>
    <row r="16" spans="1:4" x14ac:dyDescent="0.25">
      <c r="A16" s="48" t="s">
        <v>735</v>
      </c>
      <c r="B16" s="49" t="s">
        <v>168</v>
      </c>
      <c r="C16" s="39">
        <v>5.4912764953843285E-2</v>
      </c>
      <c r="D16" s="50">
        <v>5.5226764193217669E-2</v>
      </c>
    </row>
    <row r="17" spans="1:4" x14ac:dyDescent="0.25">
      <c r="A17" s="48" t="s">
        <v>736</v>
      </c>
      <c r="B17" s="49" t="s">
        <v>166</v>
      </c>
      <c r="C17" s="39">
        <v>0.11272802514611056</v>
      </c>
      <c r="D17" s="45">
        <v>0.11243526426219037</v>
      </c>
    </row>
    <row r="18" spans="1:4" x14ac:dyDescent="0.25">
      <c r="A18" s="48" t="s">
        <v>737</v>
      </c>
      <c r="B18" s="49" t="s">
        <v>185</v>
      </c>
      <c r="C18" s="39">
        <v>7.1111530789372046E-2</v>
      </c>
      <c r="D18" s="50">
        <v>7.1003407364815418E-2</v>
      </c>
    </row>
    <row r="19" spans="1:4" x14ac:dyDescent="0.25">
      <c r="A19" s="48" t="s">
        <v>738</v>
      </c>
      <c r="B19" s="49" t="s">
        <v>155</v>
      </c>
      <c r="C19" s="39">
        <v>0.1181302971367076</v>
      </c>
      <c r="D19" s="45">
        <v>0.11782764547041166</v>
      </c>
    </row>
    <row r="20" spans="1:4" x14ac:dyDescent="0.25">
      <c r="A20" s="48" t="s">
        <v>739</v>
      </c>
      <c r="B20" s="49" t="s">
        <v>207</v>
      </c>
      <c r="C20" s="39">
        <v>6.2280878752710774E-2</v>
      </c>
      <c r="D20" s="50">
        <v>6.2277652089644177E-2</v>
      </c>
    </row>
    <row r="21" spans="1:4" x14ac:dyDescent="0.25">
      <c r="A21" s="48" t="s">
        <v>740</v>
      </c>
      <c r="B21" s="49" t="s">
        <v>235</v>
      </c>
      <c r="C21" s="39">
        <v>6.0628491906954525E-2</v>
      </c>
      <c r="D21" s="45">
        <v>6.0669279374369341E-2</v>
      </c>
    </row>
    <row r="22" spans="1:4" x14ac:dyDescent="0.25">
      <c r="A22" s="48" t="s">
        <v>741</v>
      </c>
      <c r="B22" s="49" t="s">
        <v>616</v>
      </c>
      <c r="C22" s="39">
        <v>9.3209110396491185E-2</v>
      </c>
      <c r="D22" s="50">
        <v>9.2876940391729723E-2</v>
      </c>
    </row>
    <row r="23" spans="1:4" x14ac:dyDescent="0.25">
      <c r="A23" s="48" t="s">
        <v>742</v>
      </c>
      <c r="B23" s="49" t="s">
        <v>233</v>
      </c>
      <c r="C23" s="39">
        <v>6.5924478812201134E-2</v>
      </c>
      <c r="D23" s="45">
        <v>6.5926814262895622E-2</v>
      </c>
    </row>
    <row r="24" spans="1:4" x14ac:dyDescent="0.25">
      <c r="A24" s="48" t="s">
        <v>743</v>
      </c>
      <c r="B24" s="49" t="s">
        <v>245</v>
      </c>
      <c r="C24" s="39">
        <v>0.23529255808234303</v>
      </c>
      <c r="D24" s="50">
        <v>0.23520698437423912</v>
      </c>
    </row>
    <row r="25" spans="1:4" x14ac:dyDescent="0.25">
      <c r="A25" s="48" t="s">
        <v>744</v>
      </c>
      <c r="B25" s="49" t="s">
        <v>247</v>
      </c>
      <c r="C25" s="39">
        <v>0.23611853378616685</v>
      </c>
      <c r="D25" s="45">
        <v>0.23603239279627339</v>
      </c>
    </row>
    <row r="26" spans="1:4" x14ac:dyDescent="0.25">
      <c r="A26" s="48" t="s">
        <v>745</v>
      </c>
      <c r="B26" s="49" t="s">
        <v>215</v>
      </c>
      <c r="C26" s="39">
        <v>0.21565269492571304</v>
      </c>
      <c r="D26" s="50">
        <v>0.21516565216529623</v>
      </c>
    </row>
    <row r="27" spans="1:4" x14ac:dyDescent="0.25">
      <c r="A27" s="48" t="s">
        <v>746</v>
      </c>
      <c r="B27" s="49" t="s">
        <v>366</v>
      </c>
      <c r="C27" s="39">
        <v>0.10431611325088802</v>
      </c>
      <c r="D27" s="45">
        <v>0.10397821407549442</v>
      </c>
    </row>
    <row r="28" spans="1:4" x14ac:dyDescent="0.25">
      <c r="A28" s="48" t="s">
        <v>747</v>
      </c>
      <c r="B28" s="49" t="s">
        <v>269</v>
      </c>
      <c r="C28" s="39">
        <v>5.7886917251088285E-2</v>
      </c>
      <c r="D28" s="50">
        <v>5.7827613126435487E-2</v>
      </c>
    </row>
    <row r="29" spans="1:4" x14ac:dyDescent="0.25">
      <c r="A29" s="48" t="s">
        <v>748</v>
      </c>
      <c r="B29" s="49" t="s">
        <v>261</v>
      </c>
      <c r="C29" s="39">
        <v>9.3172876750046971E-2</v>
      </c>
      <c r="D29" s="45">
        <v>9.2929337797696687E-2</v>
      </c>
    </row>
    <row r="30" spans="1:4" x14ac:dyDescent="0.25">
      <c r="A30" s="48" t="s">
        <v>749</v>
      </c>
      <c r="B30" s="49" t="s">
        <v>279</v>
      </c>
      <c r="C30" s="39">
        <v>6.0956248432198892E-2</v>
      </c>
      <c r="D30" s="50">
        <v>6.0795499435387902E-2</v>
      </c>
    </row>
    <row r="31" spans="1:4" x14ac:dyDescent="0.25">
      <c r="A31" s="48" t="s">
        <v>750</v>
      </c>
      <c r="B31" s="49" t="s">
        <v>333</v>
      </c>
      <c r="C31" s="39">
        <v>6.9488913533409233E-2</v>
      </c>
      <c r="D31" s="45">
        <v>6.9404498030955747E-2</v>
      </c>
    </row>
    <row r="32" spans="1:4" x14ac:dyDescent="0.25">
      <c r="A32" s="48" t="s">
        <v>751</v>
      </c>
      <c r="B32" s="49" t="s">
        <v>281</v>
      </c>
      <c r="C32" s="39">
        <v>0.12662744334156095</v>
      </c>
      <c r="D32" s="50">
        <v>0.12666958664783307</v>
      </c>
    </row>
    <row r="33" spans="1:4" x14ac:dyDescent="0.25">
      <c r="A33" s="48" t="s">
        <v>752</v>
      </c>
      <c r="B33" s="49" t="s">
        <v>293</v>
      </c>
      <c r="C33" s="39">
        <v>5.4966211573444008E-2</v>
      </c>
      <c r="D33" s="45">
        <v>5.5197905753865156E-2</v>
      </c>
    </row>
    <row r="34" spans="1:4" x14ac:dyDescent="0.25">
      <c r="A34" s="48" t="s">
        <v>753</v>
      </c>
      <c r="B34" s="49" t="s">
        <v>249</v>
      </c>
      <c r="C34" s="39">
        <v>0.23561766207501122</v>
      </c>
      <c r="D34" s="50">
        <v>0.2355322542752574</v>
      </c>
    </row>
    <row r="35" spans="1:4" x14ac:dyDescent="0.25">
      <c r="A35" s="48" t="s">
        <v>754</v>
      </c>
      <c r="B35" s="49" t="s">
        <v>327</v>
      </c>
      <c r="C35" s="39">
        <v>8.5416224284829145E-2</v>
      </c>
      <c r="D35" s="45">
        <v>8.5201004947972114E-2</v>
      </c>
    </row>
    <row r="36" spans="1:4" x14ac:dyDescent="0.25">
      <c r="A36" s="48" t="s">
        <v>755</v>
      </c>
      <c r="B36" s="49" t="s">
        <v>622</v>
      </c>
      <c r="C36" s="39">
        <v>4.8050976228384237E-2</v>
      </c>
      <c r="D36" s="50">
        <v>4.8157334577902049E-2</v>
      </c>
    </row>
    <row r="37" spans="1:4" x14ac:dyDescent="0.25">
      <c r="A37" s="48" t="s">
        <v>756</v>
      </c>
      <c r="B37" s="49" t="s">
        <v>329</v>
      </c>
      <c r="C37" s="39">
        <v>6.1029601535845003E-2</v>
      </c>
      <c r="D37" s="45">
        <v>6.0842646779876788E-2</v>
      </c>
    </row>
    <row r="38" spans="1:4" x14ac:dyDescent="0.25">
      <c r="A38" s="48" t="s">
        <v>757</v>
      </c>
      <c r="B38" s="49" t="s">
        <v>476</v>
      </c>
      <c r="C38" s="39">
        <v>6.7066080544244844E-2</v>
      </c>
      <c r="D38" s="50">
        <v>6.6978512139098195E-2</v>
      </c>
    </row>
    <row r="39" spans="1:4" x14ac:dyDescent="0.25">
      <c r="A39" s="48" t="s">
        <v>758</v>
      </c>
      <c r="B39" s="49" t="s">
        <v>626</v>
      </c>
      <c r="C39" s="39">
        <v>4.7958344619459387E-2</v>
      </c>
      <c r="D39" s="45">
        <v>4.805097626196727E-2</v>
      </c>
    </row>
    <row r="40" spans="1:4" x14ac:dyDescent="0.25">
      <c r="A40" s="48" t="s">
        <v>759</v>
      </c>
      <c r="B40" s="49" t="s">
        <v>349</v>
      </c>
      <c r="C40" s="39">
        <v>7.5218690564593418E-2</v>
      </c>
      <c r="D40" s="50">
        <v>7.5221739971786675E-2</v>
      </c>
    </row>
    <row r="41" spans="1:4" x14ac:dyDescent="0.25">
      <c r="A41" s="48" t="s">
        <v>760</v>
      </c>
      <c r="B41" s="49" t="s">
        <v>504</v>
      </c>
      <c r="C41" s="39">
        <v>6.4739986802644811E-2</v>
      </c>
      <c r="D41" s="45">
        <v>6.4789494735458392E-2</v>
      </c>
    </row>
    <row r="42" spans="1:4" x14ac:dyDescent="0.25">
      <c r="A42" s="48" t="s">
        <v>761</v>
      </c>
      <c r="B42" s="49" t="s">
        <v>357</v>
      </c>
      <c r="C42" s="39">
        <v>5.6413731003011107E-2</v>
      </c>
      <c r="D42" s="50">
        <v>5.6220466163519403E-2</v>
      </c>
    </row>
    <row r="43" spans="1:4" x14ac:dyDescent="0.25">
      <c r="A43" s="48" t="s">
        <v>762</v>
      </c>
      <c r="B43" s="49" t="s">
        <v>374</v>
      </c>
      <c r="C43" s="39">
        <v>0.1533731386470783</v>
      </c>
      <c r="D43" s="45">
        <v>0.1526943938782781</v>
      </c>
    </row>
    <row r="44" spans="1:4" x14ac:dyDescent="0.25">
      <c r="A44" s="48" t="s">
        <v>763</v>
      </c>
      <c r="B44" s="49" t="s">
        <v>231</v>
      </c>
      <c r="C44" s="39">
        <v>5.6452200766181675E-2</v>
      </c>
      <c r="D44" s="50">
        <v>5.6968742427600472E-2</v>
      </c>
    </row>
    <row r="45" spans="1:4" x14ac:dyDescent="0.25">
      <c r="A45" s="48" t="s">
        <v>764</v>
      </c>
      <c r="B45" s="49" t="s">
        <v>384</v>
      </c>
      <c r="C45" s="39">
        <v>8.1533919599795515E-2</v>
      </c>
      <c r="D45" s="45">
        <v>8.1366433323021778E-2</v>
      </c>
    </row>
    <row r="46" spans="1:4" x14ac:dyDescent="0.25">
      <c r="A46" s="48" t="s">
        <v>765</v>
      </c>
      <c r="B46" s="49" t="s">
        <v>388</v>
      </c>
      <c r="C46" s="39">
        <v>9.9262732105005191E-2</v>
      </c>
      <c r="D46" s="50">
        <v>9.9139617876321556E-2</v>
      </c>
    </row>
    <row r="47" spans="1:4" x14ac:dyDescent="0.25">
      <c r="A47" s="48" t="s">
        <v>766</v>
      </c>
      <c r="B47" s="49" t="s">
        <v>339</v>
      </c>
      <c r="C47" s="39">
        <v>9.3932425870570518E-2</v>
      </c>
      <c r="D47" s="45">
        <v>9.3563347504514782E-2</v>
      </c>
    </row>
    <row r="48" spans="1:4" x14ac:dyDescent="0.25">
      <c r="A48" s="48" t="s">
        <v>767</v>
      </c>
      <c r="B48" s="49" t="s">
        <v>392</v>
      </c>
      <c r="C48" s="39">
        <v>5.3853296216778389E-2</v>
      </c>
      <c r="D48" s="50">
        <v>5.3742456608309848E-2</v>
      </c>
    </row>
    <row r="49" spans="1:4" x14ac:dyDescent="0.25">
      <c r="A49" s="48" t="s">
        <v>768</v>
      </c>
      <c r="B49" s="49" t="s">
        <v>396</v>
      </c>
      <c r="C49" s="39">
        <v>0.12335133951335714</v>
      </c>
      <c r="D49" s="45">
        <v>0.12303342866747109</v>
      </c>
    </row>
    <row r="50" spans="1:4" x14ac:dyDescent="0.25">
      <c r="A50" s="48" t="s">
        <v>769</v>
      </c>
      <c r="B50" s="49" t="s">
        <v>398</v>
      </c>
      <c r="C50" s="39">
        <v>7.7530388241698278E-2</v>
      </c>
      <c r="D50" s="50">
        <v>7.7935787588920044E-2</v>
      </c>
    </row>
    <row r="51" spans="1:4" x14ac:dyDescent="0.25">
      <c r="A51" s="48" t="s">
        <v>770</v>
      </c>
      <c r="B51" s="49" t="s">
        <v>271</v>
      </c>
      <c r="C51" s="39">
        <v>8.1425437941806761E-2</v>
      </c>
      <c r="D51" s="45">
        <v>8.120081986887645E-2</v>
      </c>
    </row>
    <row r="52" spans="1:4" x14ac:dyDescent="0.25">
      <c r="A52" s="48" t="s">
        <v>771</v>
      </c>
      <c r="B52" s="49" t="s">
        <v>177</v>
      </c>
      <c r="C52" s="39">
        <v>0.18538331214452183</v>
      </c>
      <c r="D52" s="50">
        <v>0.18534786298005268</v>
      </c>
    </row>
    <row r="53" spans="1:4" x14ac:dyDescent="0.25">
      <c r="A53" s="48" t="s">
        <v>772</v>
      </c>
      <c r="B53" s="49" t="s">
        <v>117</v>
      </c>
      <c r="C53" s="39">
        <v>6.7106812414086531E-2</v>
      </c>
      <c r="D53" s="45">
        <v>6.6626026531270852E-2</v>
      </c>
    </row>
    <row r="54" spans="1:4" x14ac:dyDescent="0.25">
      <c r="A54" s="48" t="s">
        <v>773</v>
      </c>
      <c r="B54" s="49" t="s">
        <v>412</v>
      </c>
      <c r="C54" s="39">
        <v>0.1216557126470664</v>
      </c>
      <c r="D54" s="50">
        <v>0.12135455477479258</v>
      </c>
    </row>
    <row r="55" spans="1:4" x14ac:dyDescent="0.25">
      <c r="A55" s="48" t="s">
        <v>774</v>
      </c>
      <c r="B55" s="49" t="s">
        <v>139</v>
      </c>
      <c r="C55" s="39">
        <v>0.11066444876427575</v>
      </c>
      <c r="D55" s="45">
        <v>0.11032344386416443</v>
      </c>
    </row>
    <row r="56" spans="1:4" x14ac:dyDescent="0.25">
      <c r="A56" s="48" t="s">
        <v>775</v>
      </c>
      <c r="B56" s="49" t="s">
        <v>436</v>
      </c>
      <c r="C56" s="39">
        <v>8.8544545936998009E-2</v>
      </c>
      <c r="D56" s="50">
        <v>8.8251116293028203E-2</v>
      </c>
    </row>
    <row r="57" spans="1:4" x14ac:dyDescent="0.25">
      <c r="A57" s="48" t="s">
        <v>776</v>
      </c>
      <c r="B57" s="49" t="s">
        <v>558</v>
      </c>
      <c r="C57" s="39">
        <v>0.11646887291374418</v>
      </c>
      <c r="D57" s="45">
        <v>0.11611065642753547</v>
      </c>
    </row>
    <row r="58" spans="1:4" x14ac:dyDescent="0.25">
      <c r="A58" s="48" t="s">
        <v>777</v>
      </c>
      <c r="B58" s="49" t="s">
        <v>604</v>
      </c>
      <c r="C58" s="39">
        <v>0.12890673387733387</v>
      </c>
      <c r="D58" s="50">
        <v>0.12862045285468698</v>
      </c>
    </row>
    <row r="59" spans="1:4" x14ac:dyDescent="0.25">
      <c r="A59" s="48" t="s">
        <v>778</v>
      </c>
      <c r="B59" s="49" t="s">
        <v>458</v>
      </c>
      <c r="C59" s="39">
        <v>7.2828337969761403E-2</v>
      </c>
      <c r="D59" s="45">
        <v>7.3242372997586611E-2</v>
      </c>
    </row>
    <row r="60" spans="1:4" x14ac:dyDescent="0.25">
      <c r="A60" s="48" t="s">
        <v>779</v>
      </c>
      <c r="B60" s="49" t="s">
        <v>456</v>
      </c>
      <c r="C60" s="39">
        <v>6.8209449449949652E-2</v>
      </c>
      <c r="D60" s="50">
        <v>6.8109798189245924E-2</v>
      </c>
    </row>
    <row r="61" spans="1:4" x14ac:dyDescent="0.25">
      <c r="A61" s="48" t="s">
        <v>780</v>
      </c>
      <c r="B61" s="49" t="s">
        <v>361</v>
      </c>
      <c r="C61" s="39">
        <v>0.12069527677945804</v>
      </c>
      <c r="D61" s="45">
        <v>0.12036024479620562</v>
      </c>
    </row>
    <row r="62" spans="1:4" x14ac:dyDescent="0.25">
      <c r="A62" s="48" t="s">
        <v>781</v>
      </c>
      <c r="B62" s="49" t="s">
        <v>67</v>
      </c>
      <c r="C62" s="39">
        <v>0.11795727149630986</v>
      </c>
      <c r="D62" s="50">
        <v>0.11873497288411186</v>
      </c>
    </row>
    <row r="63" spans="1:4" x14ac:dyDescent="0.25">
      <c r="A63" s="48" t="s">
        <v>782</v>
      </c>
      <c r="B63" s="49" t="s">
        <v>470</v>
      </c>
      <c r="C63" s="39">
        <v>7.0005335541819341E-2</v>
      </c>
      <c r="D63" s="45">
        <v>6.9993344625412929E-2</v>
      </c>
    </row>
    <row r="64" spans="1:4" x14ac:dyDescent="0.25">
      <c r="A64" s="48" t="s">
        <v>783</v>
      </c>
      <c r="B64" s="49" t="s">
        <v>121</v>
      </c>
      <c r="C64" s="39">
        <v>0.21574381673737059</v>
      </c>
      <c r="D64" s="45">
        <v>0.21525575306028538</v>
      </c>
    </row>
    <row r="65" spans="1:4" x14ac:dyDescent="0.25">
      <c r="A65" s="48" t="s">
        <v>784</v>
      </c>
      <c r="B65" s="49" t="s">
        <v>568</v>
      </c>
      <c r="C65" s="39">
        <v>6.8662850361361938E-2</v>
      </c>
      <c r="D65" s="45">
        <v>6.8961383739106721E-2</v>
      </c>
    </row>
    <row r="66" spans="1:4" x14ac:dyDescent="0.25">
      <c r="A66" s="48" t="s">
        <v>785</v>
      </c>
      <c r="B66" s="49" t="s">
        <v>101</v>
      </c>
      <c r="C66" s="39">
        <v>7.748394183511978E-2</v>
      </c>
      <c r="D66" s="45">
        <v>7.7615668983546313E-2</v>
      </c>
    </row>
    <row r="67" spans="1:4" x14ac:dyDescent="0.25">
      <c r="A67" s="48" t="s">
        <v>786</v>
      </c>
      <c r="B67" s="49" t="s">
        <v>564</v>
      </c>
      <c r="C67" s="39">
        <v>7.8030748844883036E-2</v>
      </c>
      <c r="D67" s="45">
        <v>7.7857287177459433E-2</v>
      </c>
    </row>
    <row r="68" spans="1:4" x14ac:dyDescent="0.25">
      <c r="A68" s="48" t="s">
        <v>787</v>
      </c>
      <c r="B68" s="49" t="s">
        <v>480</v>
      </c>
      <c r="C68" s="39">
        <v>8.0723649478895931E-2</v>
      </c>
      <c r="D68" s="45">
        <v>8.0944704108530802E-2</v>
      </c>
    </row>
    <row r="69" spans="1:4" x14ac:dyDescent="0.25">
      <c r="A69" s="48" t="s">
        <v>788</v>
      </c>
      <c r="B69" s="49" t="s">
        <v>486</v>
      </c>
      <c r="C69" s="39">
        <v>6.5368994629203911E-2</v>
      </c>
      <c r="D69" s="45">
        <v>6.5294243171551442E-2</v>
      </c>
    </row>
    <row r="70" spans="1:4" x14ac:dyDescent="0.25">
      <c r="A70" s="48" t="s">
        <v>789</v>
      </c>
      <c r="B70" s="49" t="s">
        <v>488</v>
      </c>
      <c r="C70" s="39">
        <v>7.0356954646102893E-2</v>
      </c>
      <c r="D70" s="45">
        <v>7.0176560925415798E-2</v>
      </c>
    </row>
    <row r="71" spans="1:4" x14ac:dyDescent="0.25">
      <c r="A71" s="48" t="s">
        <v>790</v>
      </c>
      <c r="B71" s="49" t="s">
        <v>494</v>
      </c>
      <c r="C71" s="39">
        <v>0.18237389209889096</v>
      </c>
      <c r="D71" s="45">
        <v>0.1817694355293098</v>
      </c>
    </row>
    <row r="72" spans="1:4" x14ac:dyDescent="0.25">
      <c r="A72" s="48" t="s">
        <v>791</v>
      </c>
      <c r="B72" s="49" t="s">
        <v>524</v>
      </c>
      <c r="C72" s="39">
        <v>0.10585845494441566</v>
      </c>
      <c r="D72" s="45">
        <v>0.10549550350446971</v>
      </c>
    </row>
    <row r="73" spans="1:4" x14ac:dyDescent="0.25">
      <c r="A73" s="48" t="s">
        <v>792</v>
      </c>
      <c r="B73" s="49" t="s">
        <v>75</v>
      </c>
      <c r="C73" s="39">
        <v>6.9041718435810431E-2</v>
      </c>
      <c r="D73" s="45">
        <v>6.9032858119272289E-2</v>
      </c>
    </row>
    <row r="74" spans="1:4" x14ac:dyDescent="0.25">
      <c r="A74" s="48" t="s">
        <v>793</v>
      </c>
      <c r="B74" s="49" t="s">
        <v>536</v>
      </c>
      <c r="C74" s="39">
        <v>5.5012074608123074E-2</v>
      </c>
      <c r="D74" s="45">
        <v>5.4994026748424289E-2</v>
      </c>
    </row>
    <row r="75" spans="1:4" x14ac:dyDescent="0.25">
      <c r="A75" s="48" t="s">
        <v>794</v>
      </c>
      <c r="B75" s="49" t="s">
        <v>544</v>
      </c>
      <c r="C75" s="39">
        <v>7.0493662799001724E-2</v>
      </c>
      <c r="D75" s="45">
        <v>7.0530855663349323E-2</v>
      </c>
    </row>
    <row r="76" spans="1:4" x14ac:dyDescent="0.25">
      <c r="A76" s="48" t="s">
        <v>795</v>
      </c>
      <c r="B76" s="49" t="s">
        <v>243</v>
      </c>
      <c r="C76" s="39">
        <v>0.23492914650332236</v>
      </c>
      <c r="D76" s="45">
        <v>0.23483977517514723</v>
      </c>
    </row>
    <row r="77" spans="1:4" x14ac:dyDescent="0.25">
      <c r="A77" s="48" t="s">
        <v>796</v>
      </c>
      <c r="B77" s="49" t="s">
        <v>548</v>
      </c>
      <c r="C77" s="39">
        <v>0.17100758764116261</v>
      </c>
      <c r="D77" s="45">
        <v>0.17066977654050908</v>
      </c>
    </row>
    <row r="78" spans="1:4" x14ac:dyDescent="0.25">
      <c r="A78" s="48" t="s">
        <v>797</v>
      </c>
      <c r="B78" s="49" t="s">
        <v>49</v>
      </c>
      <c r="C78" s="39">
        <v>5.4931690000742807E-2</v>
      </c>
      <c r="D78" s="45">
        <v>5.615238399086242E-2</v>
      </c>
    </row>
    <row r="79" spans="1:4" x14ac:dyDescent="0.25">
      <c r="A79" s="48" t="s">
        <v>798</v>
      </c>
      <c r="B79" s="49" t="s">
        <v>119</v>
      </c>
      <c r="C79" s="39">
        <v>0.21508738402732264</v>
      </c>
      <c r="D79" s="45">
        <v>0.2146132575355327</v>
      </c>
    </row>
    <row r="80" spans="1:4" x14ac:dyDescent="0.25">
      <c r="A80" s="48" t="s">
        <v>799</v>
      </c>
      <c r="B80" s="49" t="s">
        <v>123</v>
      </c>
      <c r="C80" s="39">
        <v>0.21561208171852439</v>
      </c>
      <c r="D80" s="45">
        <v>0.21512267235204638</v>
      </c>
    </row>
    <row r="81" spans="1:4" x14ac:dyDescent="0.25">
      <c r="A81" s="48" t="s">
        <v>800</v>
      </c>
      <c r="B81" s="49" t="s">
        <v>189</v>
      </c>
      <c r="C81" s="39">
        <v>5.988227114427512E-2</v>
      </c>
      <c r="D81" s="45">
        <v>5.9899473365542528E-2</v>
      </c>
    </row>
    <row r="82" spans="1:4" x14ac:dyDescent="0.25">
      <c r="A82" s="48" t="s">
        <v>801</v>
      </c>
      <c r="B82" s="49" t="s">
        <v>191</v>
      </c>
      <c r="C82" s="39">
        <v>0.13937656253870795</v>
      </c>
      <c r="D82" s="45">
        <v>0.13901106778660333</v>
      </c>
    </row>
    <row r="83" spans="1:4" x14ac:dyDescent="0.25">
      <c r="A83" s="48" t="s">
        <v>802</v>
      </c>
      <c r="B83" s="49" t="s">
        <v>183</v>
      </c>
      <c r="C83" s="39">
        <v>9.8874293223122203E-2</v>
      </c>
      <c r="D83" s="45">
        <v>9.9106233709420177E-2</v>
      </c>
    </row>
    <row r="84" spans="1:4" x14ac:dyDescent="0.25">
      <c r="A84" s="48" t="s">
        <v>803</v>
      </c>
      <c r="B84" s="49" t="s">
        <v>580</v>
      </c>
      <c r="C84" s="39">
        <v>0.12319029717629174</v>
      </c>
      <c r="D84" s="45">
        <v>0.12277703434802417</v>
      </c>
    </row>
    <row r="85" spans="1:4" x14ac:dyDescent="0.25">
      <c r="A85" s="48" t="s">
        <v>804</v>
      </c>
      <c r="B85" s="49" t="s">
        <v>438</v>
      </c>
      <c r="C85" s="39">
        <v>0.17254771154875306</v>
      </c>
      <c r="D85" s="45">
        <v>0.17209353241646322</v>
      </c>
    </row>
    <row r="86" spans="1:4" x14ac:dyDescent="0.25">
      <c r="A86" s="48" t="s">
        <v>805</v>
      </c>
      <c r="B86" s="49" t="s">
        <v>45</v>
      </c>
      <c r="C86" s="39">
        <v>0.1401414936409604</v>
      </c>
      <c r="D86" s="45">
        <v>0.14063851649581194</v>
      </c>
    </row>
    <row r="87" spans="1:4" x14ac:dyDescent="0.25">
      <c r="A87" s="48" t="s">
        <v>806</v>
      </c>
      <c r="B87" s="49" t="s">
        <v>590</v>
      </c>
      <c r="C87" s="39">
        <v>7.452574099965778E-2</v>
      </c>
      <c r="D87" s="45">
        <v>7.4543237627061276E-2</v>
      </c>
    </row>
    <row r="88" spans="1:4" x14ac:dyDescent="0.25">
      <c r="A88" s="48" t="s">
        <v>807</v>
      </c>
      <c r="B88" s="49" t="s">
        <v>596</v>
      </c>
      <c r="C88" s="39">
        <v>0.31170161557616466</v>
      </c>
      <c r="D88" s="45">
        <v>0.3169016494145947</v>
      </c>
    </row>
    <row r="89" spans="1:4" x14ac:dyDescent="0.25">
      <c r="A89" s="48" t="s">
        <v>808</v>
      </c>
      <c r="B89" s="49" t="s">
        <v>291</v>
      </c>
      <c r="C89" s="39">
        <v>6.8144821873750219E-2</v>
      </c>
      <c r="D89" s="45">
        <v>6.8024949460251172E-2</v>
      </c>
    </row>
    <row r="90" spans="1:4" x14ac:dyDescent="0.25">
      <c r="A90" s="48" t="s">
        <v>809</v>
      </c>
      <c r="B90" s="49" t="s">
        <v>602</v>
      </c>
      <c r="C90" s="39">
        <v>5.6237898972538863E-2</v>
      </c>
      <c r="D90" s="45">
        <v>5.6031541806342768E-2</v>
      </c>
    </row>
    <row r="91" spans="1:4" x14ac:dyDescent="0.25">
      <c r="A91" s="48" t="s">
        <v>810</v>
      </c>
      <c r="B91" s="49" t="s">
        <v>592</v>
      </c>
      <c r="C91" s="39">
        <v>0.13748107390132575</v>
      </c>
      <c r="D91" s="45">
        <v>0.13711529718089105</v>
      </c>
    </row>
    <row r="92" spans="1:4" x14ac:dyDescent="0.25">
      <c r="A92" s="48" t="s">
        <v>811</v>
      </c>
      <c r="B92" s="49" t="s">
        <v>612</v>
      </c>
      <c r="C92" s="39">
        <v>1.7935530378051776E-2</v>
      </c>
      <c r="D92" s="45">
        <v>1.7867800661350193E-2</v>
      </c>
    </row>
    <row r="93" spans="1:4" x14ac:dyDescent="0.25">
      <c r="A93" s="48" t="s">
        <v>812</v>
      </c>
      <c r="B93" s="49" t="s">
        <v>628</v>
      </c>
      <c r="C93" s="39">
        <v>5.6600048813112085E-2</v>
      </c>
      <c r="D93" s="45">
        <v>5.6477782663827851E-2</v>
      </c>
    </row>
    <row r="94" spans="1:4" x14ac:dyDescent="0.25">
      <c r="A94" s="48" t="s">
        <v>813</v>
      </c>
      <c r="B94" s="49" t="s">
        <v>620</v>
      </c>
      <c r="C94" s="39">
        <v>0.10240531568900055</v>
      </c>
      <c r="D94" s="45">
        <v>0.10213856717216428</v>
      </c>
    </row>
    <row r="95" spans="1:4" x14ac:dyDescent="0.25">
      <c r="A95" s="48" t="s">
        <v>814</v>
      </c>
      <c r="B95" s="49" t="s">
        <v>159</v>
      </c>
      <c r="C95" s="39">
        <v>0.13695036070392194</v>
      </c>
      <c r="D95" s="45">
        <v>0.13743558053380858</v>
      </c>
    </row>
    <row r="96" spans="1:4" x14ac:dyDescent="0.25">
      <c r="A96" s="48" t="s">
        <v>815</v>
      </c>
      <c r="B96" s="49" t="s">
        <v>618</v>
      </c>
      <c r="C96" s="39">
        <v>5.3778000229404731E-2</v>
      </c>
      <c r="D96" s="45">
        <v>5.3724766801635036E-2</v>
      </c>
    </row>
    <row r="97" spans="1:4" x14ac:dyDescent="0.25">
      <c r="A97" s="48" t="s">
        <v>816</v>
      </c>
      <c r="B97" s="49" t="s">
        <v>325</v>
      </c>
      <c r="C97" s="39">
        <v>5.1002141734529494E-2</v>
      </c>
      <c r="D97" s="45">
        <v>5.10869247846071E-2</v>
      </c>
    </row>
    <row r="98" spans="1:4" x14ac:dyDescent="0.25">
      <c r="A98" s="48" t="s">
        <v>817</v>
      </c>
      <c r="B98" s="49" t="s">
        <v>646</v>
      </c>
      <c r="C98" s="39">
        <v>5.7484310570105716E-2</v>
      </c>
      <c r="D98" s="45">
        <v>5.7489329556390328E-2</v>
      </c>
    </row>
    <row r="99" spans="1:4" x14ac:dyDescent="0.25">
      <c r="A99" s="48" t="s">
        <v>818</v>
      </c>
      <c r="B99" s="49" t="s">
        <v>642</v>
      </c>
      <c r="C99" s="39">
        <v>5.0593272447262944E-2</v>
      </c>
      <c r="D99" s="45">
        <v>5.071690555563832E-2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"BAX TIER STRUCTURE ON "&amp;'OPTIONS - MARGIN INTERVALS'!A1</f>
        <v>BAX TIER STRUCTURE ON SEPTEMBER 8,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819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820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821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822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823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824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825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826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9">
        <v>4</v>
      </c>
      <c r="C13" s="9" t="s">
        <v>827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1"/>
      <c r="C14" s="6" t="s">
        <v>828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1"/>
      <c r="C15" s="6" t="s">
        <v>829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0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0" t="str">
        <f>"INTRA-COMMODITY SPREAD CHARGES - QUARTELY BUTTERFLY ON "&amp;'OPTIONS - MARGIN INTERVALS'!A1</f>
        <v>INTRA-COMMODITY SPREAD CHARGES - QUARTELY BUTTERFLY ON SEPTEMBER 8, 2023</v>
      </c>
      <c r="B18" s="131"/>
      <c r="C18" s="131"/>
      <c r="D18" s="131"/>
      <c r="E18" s="13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2" t="s">
        <v>2</v>
      </c>
      <c r="C19" s="144" t="s">
        <v>3</v>
      </c>
      <c r="D19" s="14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3"/>
      <c r="C20" s="145"/>
      <c r="D20" s="14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830</v>
      </c>
      <c r="C21" s="12">
        <v>83</v>
      </c>
      <c r="D21" s="12">
        <v>82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832</v>
      </c>
      <c r="C23" s="13">
        <v>223</v>
      </c>
      <c r="D23" s="13">
        <v>221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833</v>
      </c>
      <c r="C24" s="13">
        <v>297</v>
      </c>
      <c r="D24" s="13">
        <v>294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834</v>
      </c>
      <c r="C25" s="13">
        <v>407</v>
      </c>
      <c r="D25" s="13">
        <v>406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835</v>
      </c>
      <c r="C26" s="13">
        <v>434</v>
      </c>
      <c r="D26" s="13">
        <v>433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836</v>
      </c>
      <c r="C27" s="13">
        <v>362</v>
      </c>
      <c r="D27" s="13">
        <v>363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837</v>
      </c>
      <c r="C28" s="13">
        <v>354</v>
      </c>
      <c r="D28" s="13">
        <v>356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838</v>
      </c>
      <c r="C29" s="13">
        <v>448</v>
      </c>
      <c r="D29" s="13">
        <v>447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0" t="str">
        <f>"INTRA-COMMODITY SPREAD CHARGES - SIX-MONTHLY BUTTERFLY ON "&amp;'OPTIONS - MARGIN INTERVALS'!A1</f>
        <v>INTRA-COMMODITY SPREAD CHARGES - SIX-MONTHLY BUTTERFLY ON SEPTEMBER 8, 2023</v>
      </c>
      <c r="B32" s="131"/>
      <c r="C32" s="131"/>
      <c r="D32" s="131"/>
      <c r="E32" s="1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2" t="s">
        <v>2</v>
      </c>
      <c r="C33" s="134" t="s">
        <v>3</v>
      </c>
      <c r="D33" s="13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3"/>
      <c r="C34" s="135"/>
      <c r="D34" s="13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839</v>
      </c>
      <c r="C35" s="19">
        <v>616</v>
      </c>
      <c r="D35" s="19">
        <v>615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840</v>
      </c>
      <c r="C36" s="19">
        <v>286</v>
      </c>
      <c r="D36" s="19">
        <v>284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841</v>
      </c>
      <c r="C37" s="19">
        <v>413</v>
      </c>
      <c r="D37" s="19">
        <v>411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842</v>
      </c>
      <c r="C38" s="19">
        <v>349</v>
      </c>
      <c r="D38" s="19">
        <v>350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843</v>
      </c>
      <c r="C39" s="19">
        <v>239</v>
      </c>
      <c r="D39" s="19">
        <v>241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844</v>
      </c>
      <c r="C40" s="19">
        <v>291</v>
      </c>
      <c r="D40" s="19">
        <v>292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845</v>
      </c>
      <c r="C41" s="19">
        <v>296</v>
      </c>
      <c r="D41" s="19">
        <v>298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0" t="str">
        <f>"INTRA-COMMODITY SPREAD CHARGES - NINE-MONTHLY BUTTERFLY ON "&amp;'OPTIONS - MARGIN INTERVALS'!A1</f>
        <v>INTRA-COMMODITY SPREAD CHARGES - NINE-MONTHLY BUTTERFLY ON SEPTEMBER 8, 2023</v>
      </c>
      <c r="B44" s="131"/>
      <c r="C44" s="131"/>
      <c r="D44" s="131"/>
      <c r="E44" s="13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2" t="s">
        <v>2</v>
      </c>
      <c r="C45" s="134" t="s">
        <v>3</v>
      </c>
      <c r="D45" s="13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3"/>
      <c r="C46" s="135"/>
      <c r="D46" s="13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846</v>
      </c>
      <c r="C47" s="19">
        <v>922</v>
      </c>
      <c r="D47" s="19">
        <v>918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847</v>
      </c>
      <c r="C48" s="19">
        <v>423</v>
      </c>
      <c r="D48" s="19">
        <v>420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848</v>
      </c>
      <c r="C49" s="19">
        <v>504</v>
      </c>
      <c r="D49" s="19">
        <v>505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849</v>
      </c>
      <c r="C50" s="19">
        <v>382</v>
      </c>
      <c r="D50" s="19">
        <v>383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850</v>
      </c>
      <c r="C51" s="19">
        <v>401</v>
      </c>
      <c r="D51" s="19">
        <v>401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0" t="str">
        <f>"INTRA-COMMODITY SPREAD CHARGES - YEARLY BUTTERFLY ON "&amp;'OPTIONS - MARGIN INTERVALS'!A1</f>
        <v>INTRA-COMMODITY SPREAD CHARGES - YEARLY BUTTERFLY ON SEPTEMBER 8, 2023</v>
      </c>
      <c r="B54" s="131"/>
      <c r="C54" s="131"/>
      <c r="D54" s="131"/>
      <c r="E54" s="13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2" t="s">
        <v>2</v>
      </c>
      <c r="C55" s="134" t="s">
        <v>3</v>
      </c>
      <c r="D55" s="13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3"/>
      <c r="C56" s="135"/>
      <c r="D56" s="13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851</v>
      </c>
      <c r="C57" s="19">
        <v>863</v>
      </c>
      <c r="D57" s="19">
        <v>861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852</v>
      </c>
      <c r="C58" s="19">
        <v>409</v>
      </c>
      <c r="D58" s="19">
        <v>411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853</v>
      </c>
      <c r="C59" s="19">
        <v>590</v>
      </c>
      <c r="D59" s="19">
        <v>590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0" t="str">
        <f>"INTRA-COMMODITY SPREAD CHARGES - INTER-MONTH STRATEGY ON "&amp;'OPTIONS - MARGIN INTERVALS'!A1</f>
        <v>INTRA-COMMODITY SPREAD CHARGES - INTER-MONTH STRATEGY ON SEPTEMBER 8, 2023</v>
      </c>
      <c r="B62" s="131"/>
      <c r="C62" s="131"/>
      <c r="D62" s="131"/>
      <c r="E62" s="13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2" t="s">
        <v>0</v>
      </c>
      <c r="B63" s="136">
        <v>1</v>
      </c>
      <c r="C63" s="136">
        <v>2</v>
      </c>
      <c r="D63" s="136">
        <v>3</v>
      </c>
      <c r="E63" s="13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3"/>
      <c r="B64" s="137"/>
      <c r="C64" s="137">
        <v>2</v>
      </c>
      <c r="D64" s="137">
        <v>3</v>
      </c>
      <c r="E64" s="13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599</v>
      </c>
      <c r="C65" s="24">
        <v>661</v>
      </c>
      <c r="D65" s="25">
        <v>683</v>
      </c>
      <c r="E65" s="26">
        <v>747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278</v>
      </c>
      <c r="D66" s="29">
        <v>709</v>
      </c>
      <c r="E66" s="30">
        <v>843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490</v>
      </c>
      <c r="E67" s="30">
        <v>542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"COA TIER STRUCTURE ON "&amp;'OPTIONS - MARGIN INTERVALS'!A1</f>
        <v>COA TIER STRUCTURE ON SEPTEMBER 8,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854</v>
      </c>
      <c r="D5" s="6">
        <v>202310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1"/>
      <c r="C6" s="93" t="s">
        <v>855</v>
      </c>
      <c r="D6" s="92">
        <v>202311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1"/>
      <c r="C7" s="6" t="s">
        <v>856</v>
      </c>
      <c r="D7" s="9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40"/>
      <c r="C8" s="7" t="s">
        <v>857</v>
      </c>
      <c r="D8" s="7">
        <v>202401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0" t="str">
        <f>"INTRA-COMMODITY SPREAD CHARGES - MONTHLY BUTTERFLY ON "&amp;'OPTIONS - MARGIN INTERVALS'!A1</f>
        <v>INTRA-COMMODITY SPREAD CHARGES - MONTHLY BUTTERFLY ON SEPTEMBER 8, 2023</v>
      </c>
      <c r="B10" s="131"/>
      <c r="C10" s="131"/>
      <c r="D10" s="131"/>
      <c r="E10" s="13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2" t="s">
        <v>2</v>
      </c>
      <c r="C11" s="144" t="s">
        <v>3</v>
      </c>
      <c r="D11" s="144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3"/>
      <c r="C12" s="145"/>
      <c r="D12" s="14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858</v>
      </c>
      <c r="C13" s="13">
        <v>1112</v>
      </c>
      <c r="D13" s="13">
        <v>1107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859</v>
      </c>
      <c r="C14" s="14">
        <v>570</v>
      </c>
      <c r="D14" s="14">
        <v>567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0" t="str">
        <f>"INTRA-COMMODITY SPREAD CHARGES - INTER-MONTH STRATEGY ON "&amp;'OPTIONS - MARGIN INTERVALS'!A1</f>
        <v>INTRA-COMMODITY SPREAD CHARGES - INTER-MONTH STRATEGY ON SEPTEMBER 8, 2023</v>
      </c>
      <c r="B16" s="131"/>
      <c r="C16" s="131"/>
      <c r="D16" s="131"/>
      <c r="E16" s="13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2" t="s">
        <v>0</v>
      </c>
      <c r="C17" s="144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3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805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"CRA TIER STRUCTURE ON "&amp;'OPTIONS - MARGIN INTERVALS'!A1</f>
        <v>CRA TIER STRUCTURE ON SEPTEMBER 8,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860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861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862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863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864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865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866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867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9">
        <v>4</v>
      </c>
      <c r="C13" s="9" t="s">
        <v>868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1"/>
      <c r="C14" s="6" t="s">
        <v>869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1"/>
      <c r="C15" s="6" t="s">
        <v>870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0"/>
      <c r="C16" s="7" t="s">
        <v>871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0" t="str">
        <f>"INTRA-COMMODITY SPREAD CHARGES - QUARTELY BUTTERFLY ON "&amp;'OPTIONS - MARGIN INTERVALS'!A1</f>
        <v>INTRA-COMMODITY SPREAD CHARGES - QUARTELY BUTTERFLY ON SEPTEMBER 8, 2023</v>
      </c>
      <c r="B18" s="131"/>
      <c r="C18" s="131"/>
      <c r="D18" s="131"/>
      <c r="E18" s="13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2" t="s">
        <v>2</v>
      </c>
      <c r="C19" s="144" t="s">
        <v>3</v>
      </c>
      <c r="D19" s="14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3"/>
      <c r="C20" s="145"/>
      <c r="D20" s="14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872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874</v>
      </c>
      <c r="C23" s="13">
        <v>7</v>
      </c>
      <c r="D23" s="13">
        <v>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875</v>
      </c>
      <c r="C24" s="13">
        <v>39</v>
      </c>
      <c r="D24" s="13">
        <v>38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876</v>
      </c>
      <c r="C25" s="13">
        <v>438</v>
      </c>
      <c r="D25" s="13">
        <v>436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877</v>
      </c>
      <c r="C26" s="13">
        <v>563</v>
      </c>
      <c r="D26" s="13">
        <v>560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878</v>
      </c>
      <c r="C27" s="13">
        <v>308</v>
      </c>
      <c r="D27" s="13">
        <v>307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879</v>
      </c>
      <c r="C28" s="13">
        <v>303</v>
      </c>
      <c r="D28" s="13">
        <v>303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880</v>
      </c>
      <c r="C29" s="13">
        <v>448</v>
      </c>
      <c r="D29" s="13">
        <v>447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881</v>
      </c>
      <c r="C30" s="14">
        <v>442</v>
      </c>
      <c r="D30" s="14">
        <v>441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0" t="str">
        <f>"INTRA-COMMODITY SPREAD CHARGES - SIX-MONTHLY BUTTERFLY ON "&amp;'OPTIONS - MARGIN INTERVALS'!A1</f>
        <v>INTRA-COMMODITY SPREAD CHARGES - SIX-MONTHLY BUTTERFLY ON SEPTEMBER 8, 2023</v>
      </c>
      <c r="B32" s="131"/>
      <c r="C32" s="131"/>
      <c r="D32" s="131"/>
      <c r="E32" s="1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2" t="s">
        <v>2</v>
      </c>
      <c r="C33" s="134" t="s">
        <v>3</v>
      </c>
      <c r="D33" s="13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3"/>
      <c r="C34" s="135"/>
      <c r="D34" s="13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882</v>
      </c>
      <c r="C35" s="19">
        <v>407</v>
      </c>
      <c r="D35" s="19">
        <v>405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883</v>
      </c>
      <c r="C36" s="19">
        <v>404</v>
      </c>
      <c r="D36" s="19">
        <v>403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884</v>
      </c>
      <c r="C37" s="19">
        <v>170</v>
      </c>
      <c r="D37" s="19">
        <v>168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885</v>
      </c>
      <c r="C38" s="19">
        <v>282</v>
      </c>
      <c r="D38" s="19">
        <v>279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886</v>
      </c>
      <c r="C39" s="19">
        <v>521</v>
      </c>
      <c r="D39" s="19">
        <v>520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887</v>
      </c>
      <c r="C40" s="19">
        <v>259</v>
      </c>
      <c r="D40" s="19">
        <v>259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888</v>
      </c>
      <c r="C41" s="19">
        <v>423</v>
      </c>
      <c r="D41" s="19">
        <v>422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889</v>
      </c>
      <c r="C42" s="20">
        <v>266</v>
      </c>
      <c r="D42" s="20">
        <v>267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0" t="str">
        <f>"INTRA-COMMODITY SPREAD CHARGES - NINE-MONTHLY BUTTERFLY ON "&amp;'OPTIONS - MARGIN INTERVALS'!A1</f>
        <v>INTRA-COMMODITY SPREAD CHARGES - NINE-MONTHLY BUTTERFLY ON SEPTEMBER 8, 2023</v>
      </c>
      <c r="B44" s="131"/>
      <c r="C44" s="131"/>
      <c r="D44" s="131"/>
      <c r="E44" s="13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2" t="s">
        <v>2</v>
      </c>
      <c r="C45" s="134" t="s">
        <v>3</v>
      </c>
      <c r="D45" s="13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3"/>
      <c r="C46" s="135"/>
      <c r="D46" s="13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890</v>
      </c>
      <c r="C47" s="19">
        <v>702</v>
      </c>
      <c r="D47" s="19">
        <v>699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891</v>
      </c>
      <c r="C48" s="19">
        <v>223</v>
      </c>
      <c r="D48" s="19">
        <v>220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892</v>
      </c>
      <c r="C49" s="19">
        <v>445</v>
      </c>
      <c r="D49" s="19">
        <v>443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893</v>
      </c>
      <c r="C50" s="19">
        <v>406</v>
      </c>
      <c r="D50" s="19">
        <v>404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894</v>
      </c>
      <c r="C51" s="19">
        <v>377</v>
      </c>
      <c r="D51" s="19">
        <v>377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895</v>
      </c>
      <c r="C52" s="20">
        <v>434</v>
      </c>
      <c r="D52" s="20">
        <v>433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0" t="str">
        <f>"INTRA-COMMODITY SPREAD CHARGES - YEARLY BUTTERFLY ON "&amp;'OPTIONS - MARGIN INTERVALS'!A1</f>
        <v>INTRA-COMMODITY SPREAD CHARGES - YEARLY BUTTERFLY ON SEPTEMBER 8, 2023</v>
      </c>
      <c r="B54" s="131"/>
      <c r="C54" s="131"/>
      <c r="D54" s="131"/>
      <c r="E54" s="13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2" t="s">
        <v>2</v>
      </c>
      <c r="C55" s="134" t="s">
        <v>3</v>
      </c>
      <c r="D55" s="13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3"/>
      <c r="C56" s="135"/>
      <c r="D56" s="13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896</v>
      </c>
      <c r="C57" s="19">
        <v>420</v>
      </c>
      <c r="D57" s="19">
        <v>417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897</v>
      </c>
      <c r="C58" s="19">
        <v>355</v>
      </c>
      <c r="D58" s="19">
        <v>353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898</v>
      </c>
      <c r="C59" s="19">
        <v>637</v>
      </c>
      <c r="D59" s="19">
        <v>634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899</v>
      </c>
      <c r="C60" s="20">
        <v>273</v>
      </c>
      <c r="D60" s="20">
        <v>273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0" t="str">
        <f>"INTRA-COMMODITY SPREAD CHARGES - INTER-MONTH STRATEGY ON "&amp;'OPTIONS - MARGIN INTERVALS'!A1</f>
        <v>INTRA-COMMODITY SPREAD CHARGES - INTER-MONTH STRATEGY ON SEPTEMBER 8, 2023</v>
      </c>
      <c r="B62" s="131"/>
      <c r="C62" s="131"/>
      <c r="D62" s="131"/>
      <c r="E62" s="13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2" t="s">
        <v>0</v>
      </c>
      <c r="B63" s="136">
        <v>1</v>
      </c>
      <c r="C63" s="136">
        <v>2</v>
      </c>
      <c r="D63" s="136">
        <v>3</v>
      </c>
      <c r="E63" s="13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3"/>
      <c r="B64" s="137"/>
      <c r="C64" s="137">
        <v>2</v>
      </c>
      <c r="D64" s="137">
        <v>3</v>
      </c>
      <c r="E64" s="13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415</v>
      </c>
      <c r="C65" s="24">
        <v>454</v>
      </c>
      <c r="D65" s="25">
        <v>464</v>
      </c>
      <c r="E65" s="26">
        <v>456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311</v>
      </c>
      <c r="D66" s="29">
        <v>534</v>
      </c>
      <c r="E66" s="30">
        <v>729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539</v>
      </c>
      <c r="E67" s="30">
        <v>571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"SDV TIER STRUCTURE ON "&amp;'OPTIONS - MARGIN INTERVALS'!A1</f>
        <v>SDV TIER STRUCTURE ON SEPTEMBER 8,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900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901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9">
        <v>3</v>
      </c>
      <c r="C7" s="8" t="s">
        <v>902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1"/>
      <c r="C8" s="6" t="s">
        <v>903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40"/>
      <c r="C9" s="7" t="s">
        <v>904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0" t="str">
        <f>"INTRA-COMMODITY SPREAD CHARGES - INTER-MONTH STRATEGY ON "&amp;'OPTIONS - MARGIN INTERVALS'!A1</f>
        <v>INTRA-COMMODITY SPREAD CHARGES - INTER-MONTH STRATEGY ON SEPTEMBER 8, 2023</v>
      </c>
      <c r="B11" s="131"/>
      <c r="C11" s="131"/>
      <c r="D11" s="131"/>
      <c r="E11" s="13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2" t="s">
        <v>0</v>
      </c>
      <c r="B12" s="136">
        <v>1</v>
      </c>
      <c r="C12" s="136">
        <v>2</v>
      </c>
      <c r="D12" s="13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3"/>
      <c r="B13" s="137"/>
      <c r="C13" s="137">
        <v>2</v>
      </c>
      <c r="D13" s="13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157</v>
      </c>
      <c r="D14" s="26">
        <v>130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165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"SXF TIER STRUCTURE ON "&amp;'OPTIONS - MARGIN INTERVALS'!A1</f>
        <v>SXF TIER STRUCTURE ON SEPTEMBER 8,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9">
        <v>1</v>
      </c>
      <c r="C5" s="8" t="s">
        <v>905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1"/>
      <c r="C6" s="6" t="s">
        <v>906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1"/>
      <c r="C7" s="6" t="s">
        <v>907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40"/>
      <c r="C8" s="7" t="s">
        <v>908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9">
        <v>2</v>
      </c>
      <c r="C9" s="8" t="s">
        <v>909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40"/>
      <c r="C10" s="7" t="s">
        <v>910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9">
        <v>3</v>
      </c>
      <c r="C11" s="8" t="s">
        <v>911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40"/>
      <c r="C12" s="7" t="s">
        <v>912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0" t="str">
        <f>"INTRA-COMMODITY SPREAD CHARGES - INTER-MONTH STRATEGY ON "&amp;'OPTIONS - MARGIN INTERVALS'!A1</f>
        <v>INTRA-COMMODITY SPREAD CHARGES - INTER-MONTH STRATEGY ON SEPTEMBER 8, 2023</v>
      </c>
      <c r="B14" s="131"/>
      <c r="C14" s="131"/>
      <c r="D14" s="131"/>
      <c r="E14" s="13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2" t="s">
        <v>0</v>
      </c>
      <c r="B15" s="152">
        <v>1</v>
      </c>
      <c r="C15" s="152">
        <v>2</v>
      </c>
      <c r="D15" s="14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3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1434</v>
      </c>
      <c r="D17" s="26">
        <v>5324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1492</v>
      </c>
      <c r="D18" s="30">
        <v>5478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5244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61"/>
      <c r="B1" s="162"/>
      <c r="C1" s="162"/>
      <c r="D1" s="163"/>
    </row>
    <row r="2" spans="1:4" ht="50.1" customHeight="1" thickBot="1" x14ac:dyDescent="0.3">
      <c r="A2" s="164" t="str">
        <f>"INTRA-COMMODITY (Inter-Month) SPREAD CHARGES EFFECTIVE ON "&amp;'OPTIONS - MARGIN INTERVALS'!A1</f>
        <v>INTRA-COMMODITY (Inter-Month) SPREAD CHARGES EFFECTIVE ON SEPTEMBER 8, 2023</v>
      </c>
      <c r="B2" s="165"/>
      <c r="C2" s="165"/>
      <c r="D2" s="16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671</v>
      </c>
      <c r="B5" s="66" t="s">
        <v>672</v>
      </c>
      <c r="C5" s="67">
        <v>450</v>
      </c>
      <c r="D5" s="68">
        <v>450</v>
      </c>
    </row>
    <row r="6" spans="1:4" x14ac:dyDescent="0.25">
      <c r="A6" s="65" t="s">
        <v>673</v>
      </c>
      <c r="B6" s="66" t="s">
        <v>674</v>
      </c>
      <c r="C6" s="67">
        <v>450</v>
      </c>
      <c r="D6" s="68">
        <v>450</v>
      </c>
    </row>
    <row r="7" spans="1:4" x14ac:dyDescent="0.25">
      <c r="A7" s="65" t="s">
        <v>675</v>
      </c>
      <c r="B7" s="66" t="s">
        <v>676</v>
      </c>
      <c r="C7" s="67">
        <v>225</v>
      </c>
      <c r="D7" s="68">
        <v>225</v>
      </c>
    </row>
    <row r="8" spans="1:4" x14ac:dyDescent="0.25">
      <c r="A8" s="65" t="s">
        <v>684</v>
      </c>
      <c r="B8" s="66" t="s">
        <v>685</v>
      </c>
      <c r="C8" s="67">
        <v>450</v>
      </c>
      <c r="D8" s="68">
        <v>450</v>
      </c>
    </row>
    <row r="9" spans="1:4" x14ac:dyDescent="0.25">
      <c r="A9" s="65" t="s">
        <v>686</v>
      </c>
      <c r="B9" s="66" t="s">
        <v>687</v>
      </c>
      <c r="C9" s="67">
        <v>200</v>
      </c>
      <c r="D9" s="68">
        <v>200</v>
      </c>
    </row>
    <row r="10" spans="1:4" x14ac:dyDescent="0.25">
      <c r="A10" s="63" t="s">
        <v>688</v>
      </c>
      <c r="B10" s="49" t="s">
        <v>689</v>
      </c>
      <c r="C10" s="67">
        <v>200</v>
      </c>
      <c r="D10" s="68">
        <v>200</v>
      </c>
    </row>
    <row r="11" spans="1:4" x14ac:dyDescent="0.25">
      <c r="A11" s="65" t="s">
        <v>694</v>
      </c>
      <c r="B11" s="66" t="s">
        <v>695</v>
      </c>
      <c r="C11" s="87">
        <v>125</v>
      </c>
      <c r="D11" s="88">
        <v>125</v>
      </c>
    </row>
    <row r="12" spans="1:4" x14ac:dyDescent="0.25">
      <c r="A12" s="65" t="s">
        <v>696</v>
      </c>
      <c r="B12" s="66" t="s">
        <v>697</v>
      </c>
      <c r="C12" s="67">
        <v>100</v>
      </c>
      <c r="D12" s="68">
        <v>100</v>
      </c>
    </row>
    <row r="13" spans="1:4" x14ac:dyDescent="0.25">
      <c r="A13" s="65" t="s">
        <v>698</v>
      </c>
      <c r="B13" s="66" t="s">
        <v>699</v>
      </c>
      <c r="C13" s="67">
        <v>100</v>
      </c>
      <c r="D13" s="68">
        <v>100</v>
      </c>
    </row>
    <row r="14" spans="1:4" x14ac:dyDescent="0.25">
      <c r="A14" s="65" t="s">
        <v>700</v>
      </c>
      <c r="B14" s="66" t="s">
        <v>701</v>
      </c>
      <c r="C14" s="67">
        <v>100</v>
      </c>
      <c r="D14" s="68">
        <v>100</v>
      </c>
    </row>
    <row r="15" spans="1:4" x14ac:dyDescent="0.25">
      <c r="A15" s="65" t="s">
        <v>704</v>
      </c>
      <c r="B15" s="69" t="s">
        <v>705</v>
      </c>
      <c r="C15" s="67">
        <v>100</v>
      </c>
      <c r="D15" s="68">
        <v>100</v>
      </c>
    </row>
    <row r="16" spans="1:4" x14ac:dyDescent="0.25">
      <c r="A16" s="65" t="s">
        <v>706</v>
      </c>
      <c r="B16" s="69" t="s">
        <v>707</v>
      </c>
      <c r="C16" s="67">
        <v>100</v>
      </c>
      <c r="D16" s="68">
        <v>100</v>
      </c>
    </row>
    <row r="17" spans="1:4" x14ac:dyDescent="0.25">
      <c r="A17" s="65" t="s">
        <v>708</v>
      </c>
      <c r="B17" s="69" t="s">
        <v>709</v>
      </c>
      <c r="C17" s="67">
        <v>100</v>
      </c>
      <c r="D17" s="68">
        <v>100</v>
      </c>
    </row>
    <row r="18" spans="1:4" x14ac:dyDescent="0.25">
      <c r="A18" s="65" t="s">
        <v>710</v>
      </c>
      <c r="B18" s="69" t="s">
        <v>711</v>
      </c>
      <c r="C18" s="67">
        <v>125</v>
      </c>
      <c r="D18" s="68">
        <v>125</v>
      </c>
    </row>
    <row r="19" spans="1:4" x14ac:dyDescent="0.25">
      <c r="A19" s="65" t="s">
        <v>712</v>
      </c>
      <c r="B19" s="66" t="s">
        <v>713</v>
      </c>
      <c r="C19" s="67">
        <v>100</v>
      </c>
      <c r="D19" s="68">
        <v>100</v>
      </c>
    </row>
    <row r="20" spans="1:4" x14ac:dyDescent="0.25">
      <c r="A20" s="65" t="s">
        <v>714</v>
      </c>
      <c r="B20" s="69" t="s">
        <v>715</v>
      </c>
      <c r="C20" s="67">
        <v>100</v>
      </c>
      <c r="D20" s="70">
        <v>100</v>
      </c>
    </row>
    <row r="21" spans="1:4" x14ac:dyDescent="0.25">
      <c r="A21" s="65" t="s">
        <v>716</v>
      </c>
      <c r="B21" s="69" t="s">
        <v>717</v>
      </c>
      <c r="C21" s="67">
        <v>100</v>
      </c>
      <c r="D21" s="70">
        <v>100</v>
      </c>
    </row>
    <row r="22" spans="1:4" x14ac:dyDescent="0.25">
      <c r="A22" s="65" t="s">
        <v>718</v>
      </c>
      <c r="B22" s="69" t="s">
        <v>719</v>
      </c>
      <c r="C22" s="67">
        <v>100</v>
      </c>
      <c r="D22" s="70">
        <v>100</v>
      </c>
    </row>
    <row r="23" spans="1:4" x14ac:dyDescent="0.25">
      <c r="A23" s="65" t="s">
        <v>720</v>
      </c>
      <c r="B23" s="69" t="s">
        <v>721</v>
      </c>
      <c r="C23" s="67">
        <v>100</v>
      </c>
      <c r="D23" s="70">
        <v>100</v>
      </c>
    </row>
    <row r="24" spans="1:4" x14ac:dyDescent="0.25">
      <c r="A24" s="65" t="s">
        <v>722</v>
      </c>
      <c r="B24" s="69" t="s">
        <v>723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SEPTEMBER 8, 2023</v>
      </c>
      <c r="B30" s="155"/>
      <c r="C30" s="155"/>
      <c r="D30" s="156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724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508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168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185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616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245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247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366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261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279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333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281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293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249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622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476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626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504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374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384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388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339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392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398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271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412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436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558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458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456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361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470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568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564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480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486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488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494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524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536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544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243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548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580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438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602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612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628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620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618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325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646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642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tabSelected="1"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3"/>
      <c r="B1" s="174"/>
      <c r="C1" s="174"/>
      <c r="D1" s="174"/>
      <c r="E1" s="174"/>
    </row>
    <row r="2" spans="1:5" ht="60" customHeight="1" thickBot="1" x14ac:dyDescent="0.3">
      <c r="A2" s="167" t="str">
        <f>"INTEREST RATE FUTURES INTER-COMMODITY SPREAD CHARGES EFFECTIVE ON "&amp;'OPTIONS - MARGIN INTERVALS'!A1</f>
        <v>INTEREST RATE FUTURES INTER-COMMODITY SPREAD CHARGES EFFECTIVE ON SEPTEMBER 8, 2023</v>
      </c>
      <c r="B2" s="168"/>
      <c r="C2" s="168"/>
      <c r="D2" s="168"/>
      <c r="E2" s="168"/>
    </row>
    <row r="3" spans="1:5" ht="15" customHeight="1" x14ac:dyDescent="0.25">
      <c r="A3" s="169" t="s">
        <v>24</v>
      </c>
      <c r="B3" s="170" t="s">
        <v>39</v>
      </c>
      <c r="C3" s="170" t="s">
        <v>40</v>
      </c>
      <c r="D3" s="170" t="s">
        <v>25</v>
      </c>
      <c r="E3" s="170" t="s">
        <v>26</v>
      </c>
    </row>
    <row r="4" spans="1:5" ht="34.5" customHeight="1" x14ac:dyDescent="0.25">
      <c r="A4" s="157"/>
      <c r="B4" s="171"/>
      <c r="C4" s="171"/>
      <c r="D4" s="171"/>
      <c r="E4" s="172"/>
    </row>
    <row r="5" spans="1:5" x14ac:dyDescent="0.25">
      <c r="A5" s="75" t="s">
        <v>913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914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915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916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917</v>
      </c>
      <c r="B9" s="96">
        <v>1</v>
      </c>
      <c r="C9" s="97">
        <v>5</v>
      </c>
      <c r="D9" s="100">
        <v>0.54</v>
      </c>
      <c r="E9" s="100">
        <v>0.54</v>
      </c>
    </row>
    <row r="10" spans="1:5" x14ac:dyDescent="0.25">
      <c r="A10" s="75" t="s">
        <v>918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919</v>
      </c>
      <c r="B11" s="96">
        <v>1</v>
      </c>
      <c r="C11" s="97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920</v>
      </c>
      <c r="B12" s="96">
        <v>1</v>
      </c>
      <c r="C12" s="97">
        <v>1</v>
      </c>
      <c r="D12" s="100">
        <v>0.32</v>
      </c>
      <c r="E12" s="100">
        <v>0.32</v>
      </c>
    </row>
    <row r="13" spans="1:5" x14ac:dyDescent="0.25">
      <c r="A13" s="75" t="s">
        <v>921</v>
      </c>
      <c r="B13" s="96">
        <v>1</v>
      </c>
      <c r="C13" s="97">
        <v>1</v>
      </c>
      <c r="D13" s="100">
        <v>0.18</v>
      </c>
      <c r="E13" s="100">
        <v>0.18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7" t="str">
        <f>"INDEX, SECTORIAL AND SHARE FUTURES INTER-COMMODITY SPREAD CHARGES EFFECTIVE ON "&amp;'OPTIONS - MARGIN INTERVALS'!A1</f>
        <v>INDEX, SECTORIAL AND SHARE FUTURES INTER-COMMODITY SPREAD CHARGES EFFECTIVE ON SEPTEMBER 8, 2023</v>
      </c>
      <c r="B17" s="168"/>
      <c r="C17" s="168"/>
      <c r="D17" s="168"/>
      <c r="E17" s="168"/>
    </row>
    <row r="18" spans="1:5" ht="12.75" customHeight="1" x14ac:dyDescent="0.25">
      <c r="A18" s="169" t="s">
        <v>24</v>
      </c>
      <c r="B18" s="170" t="s">
        <v>39</v>
      </c>
      <c r="C18" s="170" t="s">
        <v>40</v>
      </c>
      <c r="D18" s="170" t="s">
        <v>25</v>
      </c>
      <c r="E18" s="170" t="s">
        <v>26</v>
      </c>
    </row>
    <row r="19" spans="1:5" ht="45.75" customHeight="1" x14ac:dyDescent="0.25">
      <c r="A19" s="157"/>
      <c r="B19" s="171"/>
      <c r="C19" s="171"/>
      <c r="D19" s="171"/>
      <c r="E19" s="172"/>
    </row>
    <row r="20" spans="1:5" x14ac:dyDescent="0.25">
      <c r="A20" s="75" t="s">
        <v>922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923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924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925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926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927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928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929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930</v>
      </c>
      <c r="B28" s="96">
        <v>1</v>
      </c>
      <c r="C28" s="97">
        <v>19</v>
      </c>
      <c r="D28" s="100">
        <v>0.88</v>
      </c>
      <c r="E28" s="100">
        <v>0.88</v>
      </c>
    </row>
    <row r="29" spans="1:5" x14ac:dyDescent="0.25">
      <c r="A29" s="75" t="s">
        <v>931</v>
      </c>
      <c r="B29" s="96">
        <v>1</v>
      </c>
      <c r="C29" s="97">
        <v>75</v>
      </c>
      <c r="D29" s="100">
        <v>0.88</v>
      </c>
      <c r="E29" s="100">
        <v>0.88</v>
      </c>
    </row>
    <row r="30" spans="1:5" x14ac:dyDescent="0.25">
      <c r="A30" s="75" t="s">
        <v>932</v>
      </c>
      <c r="B30" s="96">
        <v>1</v>
      </c>
      <c r="C30" s="97">
        <v>31</v>
      </c>
      <c r="D30" s="100">
        <v>0.88</v>
      </c>
      <c r="E30" s="100">
        <v>0.88</v>
      </c>
    </row>
    <row r="31" spans="1:5" x14ac:dyDescent="0.25">
      <c r="A31" s="75" t="s">
        <v>933</v>
      </c>
      <c r="B31" s="96">
        <v>1</v>
      </c>
      <c r="C31" s="97">
        <v>1</v>
      </c>
      <c r="D31" s="100">
        <v>0.88</v>
      </c>
      <c r="E31" s="100">
        <v>0.88</v>
      </c>
    </row>
    <row r="32" spans="1:5" x14ac:dyDescent="0.25">
      <c r="A32" s="75" t="s">
        <v>934</v>
      </c>
      <c r="B32" s="96">
        <v>4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935</v>
      </c>
      <c r="B33" s="96">
        <v>1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936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937</v>
      </c>
      <c r="B35" s="96">
        <v>1</v>
      </c>
      <c r="C35" s="97">
        <v>90</v>
      </c>
      <c r="D35" s="100">
        <v>0.87</v>
      </c>
      <c r="E35" s="100">
        <v>0.87</v>
      </c>
    </row>
    <row r="36" spans="1:5" x14ac:dyDescent="0.25">
      <c r="A36" s="75" t="s">
        <v>938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939</v>
      </c>
      <c r="B37" s="96">
        <v>1</v>
      </c>
      <c r="C37" s="97">
        <v>18</v>
      </c>
      <c r="D37" s="100">
        <v>0.87</v>
      </c>
      <c r="E37" s="100">
        <v>0.87</v>
      </c>
    </row>
    <row r="38" spans="1:5" x14ac:dyDescent="0.25">
      <c r="A38" s="75" t="s">
        <v>940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941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942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943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944</v>
      </c>
      <c r="B42" s="96">
        <v>1</v>
      </c>
      <c r="C42" s="97">
        <v>28</v>
      </c>
      <c r="D42" s="100">
        <v>0.86</v>
      </c>
      <c r="E42" s="100">
        <v>0.86</v>
      </c>
    </row>
    <row r="43" spans="1:5" x14ac:dyDescent="0.25">
      <c r="A43" s="75" t="s">
        <v>945</v>
      </c>
      <c r="B43" s="96">
        <v>1</v>
      </c>
      <c r="C43" s="97">
        <v>17</v>
      </c>
      <c r="D43" s="100">
        <v>0.85</v>
      </c>
      <c r="E43" s="100">
        <v>0.85</v>
      </c>
    </row>
    <row r="44" spans="1:5" x14ac:dyDescent="0.25">
      <c r="A44" s="75" t="s">
        <v>946</v>
      </c>
      <c r="B44" s="96">
        <v>1</v>
      </c>
      <c r="C44" s="97">
        <v>11</v>
      </c>
      <c r="D44" s="100">
        <v>0.85</v>
      </c>
      <c r="E44" s="100">
        <v>0.85</v>
      </c>
    </row>
    <row r="45" spans="1:5" x14ac:dyDescent="0.25">
      <c r="A45" s="75" t="s">
        <v>947</v>
      </c>
      <c r="B45" s="96">
        <v>1</v>
      </c>
      <c r="C45" s="97">
        <v>21</v>
      </c>
      <c r="D45" s="100">
        <v>0.85</v>
      </c>
      <c r="E45" s="100">
        <v>0.85</v>
      </c>
    </row>
    <row r="46" spans="1:5" x14ac:dyDescent="0.25">
      <c r="A46" s="75" t="s">
        <v>948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949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950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951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952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953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954</v>
      </c>
      <c r="B52" s="96">
        <v>1</v>
      </c>
      <c r="C52" s="97">
        <v>5</v>
      </c>
      <c r="D52" s="100">
        <v>0.77</v>
      </c>
      <c r="E52" s="100">
        <v>0.77</v>
      </c>
    </row>
    <row r="53" spans="1:5" x14ac:dyDescent="0.25">
      <c r="A53" s="75" t="s">
        <v>955</v>
      </c>
      <c r="B53" s="96">
        <v>1</v>
      </c>
      <c r="C53" s="97">
        <v>5</v>
      </c>
      <c r="D53" s="100">
        <v>0.76</v>
      </c>
      <c r="E53" s="100">
        <v>0.76</v>
      </c>
    </row>
    <row r="54" spans="1:5" x14ac:dyDescent="0.25">
      <c r="A54" s="75" t="s">
        <v>956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957</v>
      </c>
      <c r="B55" s="96">
        <v>1</v>
      </c>
      <c r="C55" s="97">
        <v>23</v>
      </c>
      <c r="D55" s="100">
        <v>0.75</v>
      </c>
      <c r="E55" s="100">
        <v>0.75</v>
      </c>
    </row>
    <row r="56" spans="1:5" x14ac:dyDescent="0.25">
      <c r="A56" s="75" t="s">
        <v>958</v>
      </c>
      <c r="B56" s="96">
        <v>1</v>
      </c>
      <c r="C56" s="97">
        <v>5</v>
      </c>
      <c r="D56" s="100">
        <v>0.75</v>
      </c>
      <c r="E56" s="100">
        <v>0.75</v>
      </c>
    </row>
    <row r="57" spans="1:5" x14ac:dyDescent="0.25">
      <c r="A57" s="75" t="s">
        <v>959</v>
      </c>
      <c r="B57" s="96">
        <v>1</v>
      </c>
      <c r="C57" s="97">
        <v>1</v>
      </c>
      <c r="D57" s="100">
        <v>0.75</v>
      </c>
      <c r="E57" s="100">
        <v>0.75</v>
      </c>
    </row>
    <row r="58" spans="1:5" x14ac:dyDescent="0.25">
      <c r="A58" s="75" t="s">
        <v>960</v>
      </c>
      <c r="B58" s="96">
        <v>1</v>
      </c>
      <c r="C58" s="97">
        <v>45</v>
      </c>
      <c r="D58" s="100">
        <v>0.74</v>
      </c>
      <c r="E58" s="100">
        <v>0.74</v>
      </c>
    </row>
    <row r="59" spans="1:5" x14ac:dyDescent="0.25">
      <c r="A59" s="75" t="s">
        <v>961</v>
      </c>
      <c r="B59" s="96">
        <v>1</v>
      </c>
      <c r="C59" s="97">
        <v>27</v>
      </c>
      <c r="D59" s="100">
        <v>0.74</v>
      </c>
      <c r="E59" s="100">
        <v>0.74</v>
      </c>
    </row>
    <row r="60" spans="1:5" x14ac:dyDescent="0.25">
      <c r="A60" s="75" t="s">
        <v>962</v>
      </c>
      <c r="B60" s="96">
        <v>1</v>
      </c>
      <c r="C60" s="97">
        <v>7</v>
      </c>
      <c r="D60" s="100">
        <v>0.73</v>
      </c>
      <c r="E60" s="100">
        <v>0.73</v>
      </c>
    </row>
    <row r="61" spans="1:5" x14ac:dyDescent="0.25">
      <c r="A61" s="75" t="s">
        <v>963</v>
      </c>
      <c r="B61" s="96">
        <v>1</v>
      </c>
      <c r="C61" s="97">
        <v>1</v>
      </c>
      <c r="D61" s="100">
        <v>0.73</v>
      </c>
      <c r="E61" s="100">
        <v>0.73</v>
      </c>
    </row>
    <row r="62" spans="1:5" x14ac:dyDescent="0.25">
      <c r="A62" s="75" t="s">
        <v>964</v>
      </c>
      <c r="B62" s="96">
        <v>1</v>
      </c>
      <c r="C62" s="97">
        <v>6</v>
      </c>
      <c r="D62" s="100">
        <v>0.72</v>
      </c>
      <c r="E62" s="100">
        <v>0.72</v>
      </c>
    </row>
    <row r="63" spans="1:5" x14ac:dyDescent="0.25">
      <c r="A63" s="75" t="s">
        <v>965</v>
      </c>
      <c r="B63" s="96">
        <v>1</v>
      </c>
      <c r="C63" s="97">
        <v>21</v>
      </c>
      <c r="D63" s="100">
        <v>0.72</v>
      </c>
      <c r="E63" s="100">
        <v>0.72</v>
      </c>
    </row>
    <row r="64" spans="1:5" x14ac:dyDescent="0.25">
      <c r="A64" s="75" t="s">
        <v>966</v>
      </c>
      <c r="B64" s="96">
        <v>1</v>
      </c>
      <c r="C64" s="97">
        <v>20</v>
      </c>
      <c r="D64" s="100">
        <v>0.72</v>
      </c>
      <c r="E64" s="100">
        <v>0.72</v>
      </c>
    </row>
    <row r="65" spans="1:5" x14ac:dyDescent="0.25">
      <c r="A65" s="75" t="s">
        <v>967</v>
      </c>
      <c r="B65" s="96">
        <v>1</v>
      </c>
      <c r="C65" s="97">
        <v>10</v>
      </c>
      <c r="D65" s="100">
        <v>0.72</v>
      </c>
      <c r="E65" s="100">
        <v>0.72</v>
      </c>
    </row>
    <row r="66" spans="1:5" x14ac:dyDescent="0.25">
      <c r="A66" s="75" t="s">
        <v>968</v>
      </c>
      <c r="B66" s="96">
        <v>2</v>
      </c>
      <c r="C66" s="97">
        <v>1</v>
      </c>
      <c r="D66" s="100">
        <v>0.72</v>
      </c>
      <c r="E66" s="100">
        <v>0.72</v>
      </c>
    </row>
    <row r="67" spans="1:5" x14ac:dyDescent="0.25">
      <c r="A67" s="75" t="s">
        <v>969</v>
      </c>
      <c r="B67" s="96">
        <v>1</v>
      </c>
      <c r="C67" s="97">
        <v>3</v>
      </c>
      <c r="D67" s="100">
        <v>0.72</v>
      </c>
      <c r="E67" s="100">
        <v>0.72</v>
      </c>
    </row>
    <row r="68" spans="1:5" x14ac:dyDescent="0.25">
      <c r="A68" s="75" t="s">
        <v>970</v>
      </c>
      <c r="B68" s="96">
        <v>1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971</v>
      </c>
      <c r="B69" s="96">
        <v>1</v>
      </c>
      <c r="C69" s="97">
        <v>55</v>
      </c>
      <c r="D69" s="100">
        <v>0.71</v>
      </c>
      <c r="E69" s="100">
        <v>0.71</v>
      </c>
    </row>
    <row r="70" spans="1:5" x14ac:dyDescent="0.25">
      <c r="A70" s="75" t="s">
        <v>972</v>
      </c>
      <c r="B70" s="96">
        <v>1</v>
      </c>
      <c r="C70" s="97">
        <v>39</v>
      </c>
      <c r="D70" s="100">
        <v>0.71</v>
      </c>
      <c r="E70" s="100">
        <v>0.71</v>
      </c>
    </row>
    <row r="71" spans="1:5" x14ac:dyDescent="0.25">
      <c r="A71" s="75" t="s">
        <v>973</v>
      </c>
      <c r="B71" s="96">
        <v>1</v>
      </c>
      <c r="C71" s="97">
        <v>10</v>
      </c>
      <c r="D71" s="100">
        <v>0.71</v>
      </c>
      <c r="E71" s="100">
        <v>0.71</v>
      </c>
    </row>
    <row r="72" spans="1:5" x14ac:dyDescent="0.25">
      <c r="A72" s="75" t="s">
        <v>974</v>
      </c>
      <c r="B72" s="96">
        <v>1</v>
      </c>
      <c r="C72" s="97">
        <v>6</v>
      </c>
      <c r="D72" s="100">
        <v>0.71</v>
      </c>
      <c r="E72" s="100">
        <v>0.71</v>
      </c>
    </row>
    <row r="73" spans="1:5" x14ac:dyDescent="0.25">
      <c r="A73" s="75" t="s">
        <v>975</v>
      </c>
      <c r="B73" s="96">
        <v>1</v>
      </c>
      <c r="C73" s="97">
        <v>4</v>
      </c>
      <c r="D73" s="100">
        <v>0.71</v>
      </c>
      <c r="E73" s="100">
        <v>0.71</v>
      </c>
    </row>
    <row r="74" spans="1:5" x14ac:dyDescent="0.25">
      <c r="A74" s="75" t="s">
        <v>976</v>
      </c>
      <c r="B74" s="96">
        <v>1</v>
      </c>
      <c r="C74" s="97">
        <v>11</v>
      </c>
      <c r="D74" s="100">
        <v>0.71</v>
      </c>
      <c r="E74" s="100">
        <v>0.71</v>
      </c>
    </row>
    <row r="75" spans="1:5" x14ac:dyDescent="0.25">
      <c r="A75" s="75" t="s">
        <v>977</v>
      </c>
      <c r="B75" s="96">
        <v>1</v>
      </c>
      <c r="C75" s="97">
        <v>45</v>
      </c>
      <c r="D75" s="100">
        <v>0.71</v>
      </c>
      <c r="E75" s="100">
        <v>0.71</v>
      </c>
    </row>
    <row r="76" spans="1:5" x14ac:dyDescent="0.25">
      <c r="A76" s="75" t="s">
        <v>978</v>
      </c>
      <c r="B76" s="96">
        <v>1</v>
      </c>
      <c r="C76" s="97">
        <v>14</v>
      </c>
      <c r="D76" s="100">
        <v>0.70000000000000007</v>
      </c>
      <c r="E76" s="100">
        <v>0.70000000000000007</v>
      </c>
    </row>
    <row r="77" spans="1:5" x14ac:dyDescent="0.25">
      <c r="A77" s="75" t="s">
        <v>979</v>
      </c>
      <c r="B77" s="96">
        <v>1</v>
      </c>
      <c r="C77" s="97">
        <v>24</v>
      </c>
      <c r="D77" s="100">
        <v>0.70000000000000007</v>
      </c>
      <c r="E77" s="100">
        <v>0.70000000000000007</v>
      </c>
    </row>
    <row r="78" spans="1:5" x14ac:dyDescent="0.25">
      <c r="A78" s="75" t="s">
        <v>980</v>
      </c>
      <c r="B78" s="96">
        <v>2</v>
      </c>
      <c r="C78" s="97">
        <v>1</v>
      </c>
      <c r="D78" s="100">
        <v>0.70000000000000007</v>
      </c>
      <c r="E78" s="100">
        <v>0.70000000000000007</v>
      </c>
    </row>
    <row r="79" spans="1:5" x14ac:dyDescent="0.25">
      <c r="A79" s="75" t="s">
        <v>981</v>
      </c>
      <c r="B79" s="96">
        <v>1</v>
      </c>
      <c r="C79" s="97">
        <v>2</v>
      </c>
      <c r="D79" s="100">
        <v>0.70000000000000007</v>
      </c>
      <c r="E79" s="100">
        <v>0.70000000000000007</v>
      </c>
    </row>
    <row r="80" spans="1:5" x14ac:dyDescent="0.25">
      <c r="A80" s="75" t="s">
        <v>982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983</v>
      </c>
      <c r="B81" s="96">
        <v>1</v>
      </c>
      <c r="C81" s="97">
        <v>7</v>
      </c>
      <c r="D81" s="100">
        <v>0.69000000000000006</v>
      </c>
      <c r="E81" s="100">
        <v>0.69000000000000006</v>
      </c>
    </row>
    <row r="82" spans="1:5" x14ac:dyDescent="0.25">
      <c r="A82" s="75" t="s">
        <v>984</v>
      </c>
      <c r="B82" s="96">
        <v>1</v>
      </c>
      <c r="C82" s="97">
        <v>4</v>
      </c>
      <c r="D82" s="100">
        <v>0.69000000000000006</v>
      </c>
      <c r="E82" s="100">
        <v>0.69000000000000006</v>
      </c>
    </row>
    <row r="83" spans="1:5" x14ac:dyDescent="0.25">
      <c r="A83" s="75" t="s">
        <v>985</v>
      </c>
      <c r="B83" s="96">
        <v>1</v>
      </c>
      <c r="C83" s="97">
        <v>13</v>
      </c>
      <c r="D83" s="100">
        <v>0.69000000000000006</v>
      </c>
      <c r="E83" s="100">
        <v>0.69000000000000006</v>
      </c>
    </row>
    <row r="84" spans="1:5" x14ac:dyDescent="0.25">
      <c r="A84" s="75" t="s">
        <v>986</v>
      </c>
      <c r="B84" s="96">
        <v>1</v>
      </c>
      <c r="C84" s="97">
        <v>9</v>
      </c>
      <c r="D84" s="100">
        <v>0.68</v>
      </c>
      <c r="E84" s="100">
        <v>0.68</v>
      </c>
    </row>
    <row r="85" spans="1:5" x14ac:dyDescent="0.25">
      <c r="A85" s="75" t="s">
        <v>987</v>
      </c>
      <c r="B85" s="96">
        <v>1</v>
      </c>
      <c r="C85" s="97">
        <v>8</v>
      </c>
      <c r="D85" s="100">
        <v>0.69000000000000006</v>
      </c>
      <c r="E85" s="100">
        <v>0.68</v>
      </c>
    </row>
    <row r="86" spans="1:5" x14ac:dyDescent="0.25">
      <c r="A86" s="75" t="s">
        <v>988</v>
      </c>
      <c r="B86" s="96">
        <v>1</v>
      </c>
      <c r="C86" s="97">
        <v>17</v>
      </c>
      <c r="D86" s="100">
        <v>0.68</v>
      </c>
      <c r="E86" s="100">
        <v>0.68</v>
      </c>
    </row>
    <row r="87" spans="1:5" x14ac:dyDescent="0.25">
      <c r="A87" s="75" t="s">
        <v>989</v>
      </c>
      <c r="B87" s="96">
        <v>1</v>
      </c>
      <c r="C87" s="97">
        <v>18</v>
      </c>
      <c r="D87" s="100">
        <v>0.68</v>
      </c>
      <c r="E87" s="100">
        <v>0.68</v>
      </c>
    </row>
    <row r="88" spans="1:5" x14ac:dyDescent="0.25">
      <c r="A88" s="75" t="s">
        <v>990</v>
      </c>
      <c r="B88" s="96">
        <v>7</v>
      </c>
      <c r="C88" s="97">
        <v>1</v>
      </c>
      <c r="D88" s="100">
        <v>0.68</v>
      </c>
      <c r="E88" s="100">
        <v>0.68</v>
      </c>
    </row>
    <row r="89" spans="1:5" x14ac:dyDescent="0.25">
      <c r="A89" s="75" t="s">
        <v>991</v>
      </c>
      <c r="B89" s="96">
        <v>8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992</v>
      </c>
      <c r="B90" s="96">
        <v>2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993</v>
      </c>
      <c r="B91" s="96">
        <v>1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994</v>
      </c>
      <c r="B92" s="96">
        <v>1</v>
      </c>
      <c r="C92" s="97">
        <v>27</v>
      </c>
      <c r="D92" s="100">
        <v>0.67</v>
      </c>
      <c r="E92" s="100">
        <v>0.67</v>
      </c>
    </row>
    <row r="93" spans="1:5" x14ac:dyDescent="0.25">
      <c r="A93" s="75" t="s">
        <v>995</v>
      </c>
      <c r="B93" s="96">
        <v>1</v>
      </c>
      <c r="C93" s="97">
        <v>5</v>
      </c>
      <c r="D93" s="100">
        <v>0.66</v>
      </c>
      <c r="E93" s="100">
        <v>0.67</v>
      </c>
    </row>
    <row r="94" spans="1:5" x14ac:dyDescent="0.25">
      <c r="A94" s="75" t="s">
        <v>996</v>
      </c>
      <c r="B94" s="96">
        <v>1</v>
      </c>
      <c r="C94" s="97">
        <v>13</v>
      </c>
      <c r="D94" s="100">
        <v>0.68</v>
      </c>
      <c r="E94" s="100">
        <v>0.67</v>
      </c>
    </row>
    <row r="95" spans="1:5" x14ac:dyDescent="0.25">
      <c r="A95" s="75" t="s">
        <v>997</v>
      </c>
      <c r="B95" s="96">
        <v>1</v>
      </c>
      <c r="C95" s="97">
        <v>14</v>
      </c>
      <c r="D95" s="100">
        <v>0.67</v>
      </c>
      <c r="E95" s="100">
        <v>0.67</v>
      </c>
    </row>
    <row r="96" spans="1:5" x14ac:dyDescent="0.25">
      <c r="A96" s="75" t="s">
        <v>998</v>
      </c>
      <c r="B96" s="96">
        <v>1</v>
      </c>
      <c r="C96" s="97">
        <v>55</v>
      </c>
      <c r="D96" s="100">
        <v>0.67</v>
      </c>
      <c r="E96" s="100">
        <v>0.67</v>
      </c>
    </row>
    <row r="97" spans="1:5" x14ac:dyDescent="0.25">
      <c r="A97" s="75" t="s">
        <v>999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1000</v>
      </c>
      <c r="B98" s="96">
        <v>1</v>
      </c>
      <c r="C98" s="97">
        <v>36</v>
      </c>
      <c r="D98" s="100">
        <v>0.66</v>
      </c>
      <c r="E98" s="100">
        <v>0.66</v>
      </c>
    </row>
    <row r="99" spans="1:5" x14ac:dyDescent="0.25">
      <c r="A99" s="75" t="s">
        <v>1001</v>
      </c>
      <c r="B99" s="96">
        <v>1</v>
      </c>
      <c r="C99" s="97">
        <v>52</v>
      </c>
      <c r="D99" s="100">
        <v>0.66</v>
      </c>
      <c r="E99" s="100">
        <v>0.66</v>
      </c>
    </row>
    <row r="100" spans="1:5" x14ac:dyDescent="0.25">
      <c r="A100" s="75" t="s">
        <v>1002</v>
      </c>
      <c r="B100" s="96">
        <v>2</v>
      </c>
      <c r="C100" s="97">
        <v>1</v>
      </c>
      <c r="D100" s="100">
        <v>0.65</v>
      </c>
      <c r="E100" s="100">
        <v>0.66</v>
      </c>
    </row>
    <row r="101" spans="1:5" x14ac:dyDescent="0.25">
      <c r="A101" s="75" t="s">
        <v>1003</v>
      </c>
      <c r="B101" s="96">
        <v>4</v>
      </c>
      <c r="C101" s="97">
        <v>1</v>
      </c>
      <c r="D101" s="100">
        <v>0.66</v>
      </c>
      <c r="E101" s="100">
        <v>0.66</v>
      </c>
    </row>
    <row r="102" spans="1:5" x14ac:dyDescent="0.25">
      <c r="A102" s="75" t="s">
        <v>1004</v>
      </c>
      <c r="B102" s="96">
        <v>1</v>
      </c>
      <c r="C102" s="97">
        <v>1</v>
      </c>
      <c r="D102" s="100">
        <v>0.65</v>
      </c>
      <c r="E102" s="100">
        <v>0.65</v>
      </c>
    </row>
    <row r="103" spans="1:5" x14ac:dyDescent="0.25">
      <c r="A103" s="75" t="s">
        <v>1005</v>
      </c>
      <c r="B103" s="96">
        <v>1</v>
      </c>
      <c r="C103" s="97">
        <v>7</v>
      </c>
      <c r="D103" s="100">
        <v>0.65</v>
      </c>
      <c r="E103" s="100">
        <v>0.65</v>
      </c>
    </row>
    <row r="104" spans="1:5" x14ac:dyDescent="0.25">
      <c r="A104" s="75" t="s">
        <v>1006</v>
      </c>
      <c r="B104" s="96">
        <v>1</v>
      </c>
      <c r="C104" s="97">
        <v>7</v>
      </c>
      <c r="D104" s="100">
        <v>0.64</v>
      </c>
      <c r="E104" s="100">
        <v>0.64</v>
      </c>
    </row>
    <row r="105" spans="1:5" x14ac:dyDescent="0.25">
      <c r="A105" s="75" t="s">
        <v>1007</v>
      </c>
      <c r="B105" s="96">
        <v>1</v>
      </c>
      <c r="C105" s="97">
        <v>30</v>
      </c>
      <c r="D105" s="100">
        <v>0.63</v>
      </c>
      <c r="E105" s="100">
        <v>0.64</v>
      </c>
    </row>
    <row r="106" spans="1:5" x14ac:dyDescent="0.25">
      <c r="A106" s="75" t="s">
        <v>1008</v>
      </c>
      <c r="B106" s="96">
        <v>1</v>
      </c>
      <c r="C106" s="97">
        <v>6</v>
      </c>
      <c r="D106" s="100">
        <v>0.64</v>
      </c>
      <c r="E106" s="100">
        <v>0.64</v>
      </c>
    </row>
    <row r="107" spans="1:5" x14ac:dyDescent="0.25">
      <c r="A107" s="75" t="s">
        <v>1009</v>
      </c>
      <c r="B107" s="96">
        <v>1</v>
      </c>
      <c r="C107" s="97">
        <v>22</v>
      </c>
      <c r="D107" s="100">
        <v>0.64</v>
      </c>
      <c r="E107" s="100">
        <v>0.64</v>
      </c>
    </row>
    <row r="108" spans="1:5" x14ac:dyDescent="0.25">
      <c r="A108" s="75" t="s">
        <v>1010</v>
      </c>
      <c r="B108" s="96">
        <v>1</v>
      </c>
      <c r="C108" s="97">
        <v>9</v>
      </c>
      <c r="D108" s="100">
        <v>0.63</v>
      </c>
      <c r="E108" s="100">
        <v>0.63</v>
      </c>
    </row>
    <row r="109" spans="1:5" x14ac:dyDescent="0.25">
      <c r="A109" s="75" t="s">
        <v>1011</v>
      </c>
      <c r="B109" s="96">
        <v>1</v>
      </c>
      <c r="C109" s="97">
        <v>3</v>
      </c>
      <c r="D109" s="100">
        <v>0.63</v>
      </c>
      <c r="E109" s="100">
        <v>0.63</v>
      </c>
    </row>
    <row r="110" spans="1:5" x14ac:dyDescent="0.25">
      <c r="A110" s="75" t="s">
        <v>1012</v>
      </c>
      <c r="B110" s="96">
        <v>1</v>
      </c>
      <c r="C110" s="97">
        <v>18</v>
      </c>
      <c r="D110" s="100">
        <v>0.63</v>
      </c>
      <c r="E110" s="100">
        <v>0.63</v>
      </c>
    </row>
    <row r="111" spans="1:5" x14ac:dyDescent="0.25">
      <c r="A111" s="75" t="s">
        <v>1013</v>
      </c>
      <c r="B111" s="96">
        <v>1</v>
      </c>
      <c r="C111" s="97">
        <v>12</v>
      </c>
      <c r="D111" s="100">
        <v>0.63</v>
      </c>
      <c r="E111" s="100">
        <v>0.63</v>
      </c>
    </row>
    <row r="112" spans="1:5" x14ac:dyDescent="0.25">
      <c r="A112" s="75" t="s">
        <v>1014</v>
      </c>
      <c r="B112" s="96">
        <v>1</v>
      </c>
      <c r="C112" s="97">
        <v>34</v>
      </c>
      <c r="D112" s="100">
        <v>0.63</v>
      </c>
      <c r="E112" s="100">
        <v>0.63</v>
      </c>
    </row>
    <row r="113" spans="1:5" x14ac:dyDescent="0.25">
      <c r="A113" s="75" t="s">
        <v>1015</v>
      </c>
      <c r="B113" s="96">
        <v>1</v>
      </c>
      <c r="C113" s="97">
        <v>6</v>
      </c>
      <c r="D113" s="100">
        <v>0.63</v>
      </c>
      <c r="E113" s="100">
        <v>0.63</v>
      </c>
    </row>
    <row r="114" spans="1:5" x14ac:dyDescent="0.25">
      <c r="A114" s="75" t="s">
        <v>1016</v>
      </c>
      <c r="B114" s="96">
        <v>1</v>
      </c>
      <c r="C114" s="97">
        <v>20</v>
      </c>
      <c r="D114" s="100">
        <v>0.63</v>
      </c>
      <c r="E114" s="100">
        <v>0.63</v>
      </c>
    </row>
    <row r="115" spans="1:5" x14ac:dyDescent="0.25">
      <c r="A115" s="75" t="s">
        <v>1017</v>
      </c>
      <c r="B115" s="96">
        <v>5</v>
      </c>
      <c r="C115" s="97">
        <v>1</v>
      </c>
      <c r="D115" s="100">
        <v>0.63</v>
      </c>
      <c r="E115" s="100">
        <v>0.63</v>
      </c>
    </row>
    <row r="116" spans="1:5" x14ac:dyDescent="0.25">
      <c r="A116" s="75" t="s">
        <v>1018</v>
      </c>
      <c r="B116" s="96">
        <v>1</v>
      </c>
      <c r="C116" s="97">
        <v>3</v>
      </c>
      <c r="D116" s="100">
        <v>0.62</v>
      </c>
      <c r="E116" s="100">
        <v>0.62</v>
      </c>
    </row>
    <row r="117" spans="1:5" x14ac:dyDescent="0.25">
      <c r="A117" s="75" t="s">
        <v>1019</v>
      </c>
      <c r="B117" s="96">
        <v>1</v>
      </c>
      <c r="C117" s="97">
        <v>7</v>
      </c>
      <c r="D117" s="100">
        <v>0.62</v>
      </c>
      <c r="E117" s="100">
        <v>0.62</v>
      </c>
    </row>
    <row r="118" spans="1:5" x14ac:dyDescent="0.25">
      <c r="A118" s="75" t="s">
        <v>1020</v>
      </c>
      <c r="B118" s="96">
        <v>1</v>
      </c>
      <c r="C118" s="97">
        <v>10</v>
      </c>
      <c r="D118" s="100">
        <v>0.61</v>
      </c>
      <c r="E118" s="100">
        <v>0.62</v>
      </c>
    </row>
    <row r="119" spans="1:5" x14ac:dyDescent="0.25">
      <c r="A119" s="75" t="s">
        <v>1021</v>
      </c>
      <c r="B119" s="96">
        <v>2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1022</v>
      </c>
      <c r="B120" s="96">
        <v>1</v>
      </c>
      <c r="C120" s="97">
        <v>2</v>
      </c>
      <c r="D120" s="100">
        <v>0.61</v>
      </c>
      <c r="E120" s="100">
        <v>0.61</v>
      </c>
    </row>
    <row r="121" spans="1:5" x14ac:dyDescent="0.25">
      <c r="A121" s="75" t="s">
        <v>1023</v>
      </c>
      <c r="B121" s="96">
        <v>1</v>
      </c>
      <c r="C121" s="97">
        <v>144</v>
      </c>
      <c r="D121" s="100">
        <v>0.61</v>
      </c>
      <c r="E121" s="100">
        <v>0.61</v>
      </c>
    </row>
    <row r="122" spans="1:5" x14ac:dyDescent="0.25">
      <c r="A122" s="75" t="s">
        <v>1024</v>
      </c>
      <c r="B122" s="96">
        <v>1</v>
      </c>
      <c r="C122" s="97">
        <v>9</v>
      </c>
      <c r="D122" s="100">
        <v>0.61</v>
      </c>
      <c r="E122" s="100">
        <v>0.61</v>
      </c>
    </row>
    <row r="123" spans="1:5" x14ac:dyDescent="0.25">
      <c r="A123" s="75" t="s">
        <v>1025</v>
      </c>
      <c r="B123" s="96">
        <v>1</v>
      </c>
      <c r="C123" s="97">
        <v>3</v>
      </c>
      <c r="D123" s="100">
        <v>0.61</v>
      </c>
      <c r="E123" s="100">
        <v>0.61</v>
      </c>
    </row>
    <row r="124" spans="1:5" x14ac:dyDescent="0.25">
      <c r="A124" s="75" t="s">
        <v>1026</v>
      </c>
      <c r="B124" s="96">
        <v>1</v>
      </c>
      <c r="C124" s="97">
        <v>12</v>
      </c>
      <c r="D124" s="100">
        <v>0.61</v>
      </c>
      <c r="E124" s="100">
        <v>0.61</v>
      </c>
    </row>
    <row r="125" spans="1:5" x14ac:dyDescent="0.25">
      <c r="A125" s="75" t="s">
        <v>1027</v>
      </c>
      <c r="B125" s="96">
        <v>1</v>
      </c>
      <c r="C125" s="97">
        <v>25</v>
      </c>
      <c r="D125" s="100">
        <v>0.61</v>
      </c>
      <c r="E125" s="100">
        <v>0.61</v>
      </c>
    </row>
    <row r="126" spans="1:5" x14ac:dyDescent="0.25">
      <c r="A126" s="75" t="s">
        <v>1028</v>
      </c>
      <c r="B126" s="96">
        <v>1</v>
      </c>
      <c r="C126" s="97">
        <v>5</v>
      </c>
      <c r="D126" s="100">
        <v>0.61</v>
      </c>
      <c r="E126" s="100">
        <v>0.61</v>
      </c>
    </row>
    <row r="127" spans="1:5" x14ac:dyDescent="0.25">
      <c r="A127" s="75" t="s">
        <v>1029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1030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1031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1032</v>
      </c>
      <c r="B130" s="96">
        <v>4</v>
      </c>
      <c r="C130" s="97">
        <v>1</v>
      </c>
      <c r="D130" s="100">
        <v>0.62</v>
      </c>
      <c r="E130" s="100">
        <v>0.61</v>
      </c>
    </row>
    <row r="131" spans="1:5" x14ac:dyDescent="0.25">
      <c r="A131" s="75" t="s">
        <v>1033</v>
      </c>
      <c r="B131" s="96">
        <v>2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1034</v>
      </c>
      <c r="B132" s="96">
        <v>2</v>
      </c>
      <c r="C132" s="97">
        <v>1</v>
      </c>
      <c r="D132" s="100">
        <v>0.61</v>
      </c>
      <c r="E132" s="100">
        <v>0.61</v>
      </c>
    </row>
    <row r="133" spans="1:5" x14ac:dyDescent="0.25">
      <c r="A133" s="75" t="s">
        <v>1035</v>
      </c>
      <c r="B133" s="96">
        <v>1</v>
      </c>
      <c r="C133" s="97">
        <v>1</v>
      </c>
      <c r="D133" s="100">
        <v>0.6</v>
      </c>
      <c r="E133" s="100">
        <v>0.6</v>
      </c>
    </row>
    <row r="134" spans="1:5" x14ac:dyDescent="0.25">
      <c r="A134" s="75" t="s">
        <v>1036</v>
      </c>
      <c r="B134" s="96">
        <v>1</v>
      </c>
      <c r="C134" s="97">
        <v>1</v>
      </c>
      <c r="D134" s="100">
        <v>0.6</v>
      </c>
      <c r="E134" s="100">
        <v>0.6</v>
      </c>
    </row>
    <row r="135" spans="1:5" x14ac:dyDescent="0.25">
      <c r="A135" s="75" t="s">
        <v>1037</v>
      </c>
      <c r="B135" s="96">
        <v>1</v>
      </c>
      <c r="C135" s="97">
        <v>1</v>
      </c>
      <c r="D135" s="100">
        <v>0.6</v>
      </c>
      <c r="E135" s="100">
        <v>0.6</v>
      </c>
    </row>
    <row r="136" spans="1:5" x14ac:dyDescent="0.25">
      <c r="A136" s="75" t="s">
        <v>1038</v>
      </c>
      <c r="B136" s="96">
        <v>1</v>
      </c>
      <c r="C136" s="97">
        <v>44</v>
      </c>
      <c r="D136" s="100">
        <v>0.6</v>
      </c>
      <c r="E136" s="100">
        <v>0.6</v>
      </c>
    </row>
    <row r="137" spans="1:5" x14ac:dyDescent="0.25">
      <c r="A137" s="75" t="s">
        <v>1039</v>
      </c>
      <c r="B137" s="96">
        <v>1</v>
      </c>
      <c r="C137" s="97">
        <v>54</v>
      </c>
      <c r="D137" s="100">
        <v>0.6</v>
      </c>
      <c r="E137" s="100">
        <v>0.6</v>
      </c>
    </row>
    <row r="138" spans="1:5" x14ac:dyDescent="0.25">
      <c r="A138" s="75" t="s">
        <v>1040</v>
      </c>
      <c r="B138" s="96">
        <v>1</v>
      </c>
      <c r="C138" s="97">
        <v>5</v>
      </c>
      <c r="D138" s="100">
        <v>0.6</v>
      </c>
      <c r="E138" s="100">
        <v>0.6</v>
      </c>
    </row>
    <row r="139" spans="1:5" x14ac:dyDescent="0.25">
      <c r="A139" s="75" t="s">
        <v>1041</v>
      </c>
      <c r="B139" s="96">
        <v>1</v>
      </c>
      <c r="C139" s="97">
        <v>3</v>
      </c>
      <c r="D139" s="100">
        <v>0.6</v>
      </c>
      <c r="E139" s="100">
        <v>0.6</v>
      </c>
    </row>
    <row r="140" spans="1:5" x14ac:dyDescent="0.25">
      <c r="A140" s="75" t="s">
        <v>1042</v>
      </c>
      <c r="B140" s="96">
        <v>1</v>
      </c>
      <c r="C140" s="97">
        <v>2</v>
      </c>
      <c r="D140" s="100">
        <v>0.59</v>
      </c>
      <c r="E140" s="100">
        <v>0.59</v>
      </c>
    </row>
    <row r="141" spans="1:5" x14ac:dyDescent="0.25">
      <c r="A141" s="75" t="s">
        <v>1043</v>
      </c>
      <c r="B141" s="96">
        <v>1</v>
      </c>
      <c r="C141" s="97">
        <v>4</v>
      </c>
      <c r="D141" s="100">
        <v>0.59</v>
      </c>
      <c r="E141" s="100">
        <v>0.59</v>
      </c>
    </row>
    <row r="142" spans="1:5" x14ac:dyDescent="0.25">
      <c r="A142" s="75" t="s">
        <v>1044</v>
      </c>
      <c r="B142" s="96">
        <v>1</v>
      </c>
      <c r="C142" s="97">
        <v>5</v>
      </c>
      <c r="D142" s="100">
        <v>0.59</v>
      </c>
      <c r="E142" s="100">
        <v>0.59</v>
      </c>
    </row>
    <row r="143" spans="1:5" x14ac:dyDescent="0.25">
      <c r="A143" s="75" t="s">
        <v>1045</v>
      </c>
      <c r="B143" s="96">
        <v>1</v>
      </c>
      <c r="C143" s="97">
        <v>62</v>
      </c>
      <c r="D143" s="100">
        <v>0.59</v>
      </c>
      <c r="E143" s="100">
        <v>0.59</v>
      </c>
    </row>
    <row r="144" spans="1:5" x14ac:dyDescent="0.25">
      <c r="A144" s="75" t="s">
        <v>1046</v>
      </c>
      <c r="B144" s="96">
        <v>1</v>
      </c>
      <c r="C144" s="97">
        <v>33</v>
      </c>
      <c r="D144" s="100">
        <v>0.59</v>
      </c>
      <c r="E144" s="100">
        <v>0.59</v>
      </c>
    </row>
    <row r="145" spans="1:5" x14ac:dyDescent="0.25">
      <c r="A145" s="75" t="s">
        <v>1047</v>
      </c>
      <c r="B145" s="96">
        <v>1</v>
      </c>
      <c r="C145" s="97">
        <v>4</v>
      </c>
      <c r="D145" s="100">
        <v>0.59</v>
      </c>
      <c r="E145" s="100">
        <v>0.59</v>
      </c>
    </row>
    <row r="146" spans="1:5" x14ac:dyDescent="0.25">
      <c r="A146" s="75" t="s">
        <v>1048</v>
      </c>
      <c r="B146" s="96">
        <v>1</v>
      </c>
      <c r="C146" s="97">
        <v>3</v>
      </c>
      <c r="D146" s="100">
        <v>0.59</v>
      </c>
      <c r="E146" s="100">
        <v>0.59</v>
      </c>
    </row>
    <row r="147" spans="1:5" x14ac:dyDescent="0.25">
      <c r="A147" s="75" t="s">
        <v>1049</v>
      </c>
      <c r="B147" s="96">
        <v>6</v>
      </c>
      <c r="C147" s="97">
        <v>1</v>
      </c>
      <c r="D147" s="100">
        <v>0.59</v>
      </c>
      <c r="E147" s="100">
        <v>0.59</v>
      </c>
    </row>
    <row r="148" spans="1:5" x14ac:dyDescent="0.25">
      <c r="A148" s="75" t="s">
        <v>1050</v>
      </c>
      <c r="B148" s="96">
        <v>2</v>
      </c>
      <c r="C148" s="97">
        <v>1</v>
      </c>
      <c r="D148" s="100">
        <v>0.57999999999999996</v>
      </c>
      <c r="E148" s="100">
        <v>0.57999999999999996</v>
      </c>
    </row>
    <row r="149" spans="1:5" x14ac:dyDescent="0.25">
      <c r="A149" s="75" t="s">
        <v>1051</v>
      </c>
      <c r="B149" s="96">
        <v>1</v>
      </c>
      <c r="C149" s="97">
        <v>1</v>
      </c>
      <c r="D149" s="100">
        <v>0.57999999999999996</v>
      </c>
      <c r="E149" s="100">
        <v>0.57999999999999996</v>
      </c>
    </row>
    <row r="150" spans="1:5" x14ac:dyDescent="0.25">
      <c r="A150" s="75" t="s">
        <v>1052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1053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1054</v>
      </c>
      <c r="B152" s="96">
        <v>1</v>
      </c>
      <c r="C152" s="97">
        <v>6</v>
      </c>
      <c r="D152" s="100">
        <v>0.57999999999999996</v>
      </c>
      <c r="E152" s="100">
        <v>0.57999999999999996</v>
      </c>
    </row>
    <row r="153" spans="1:5" x14ac:dyDescent="0.25">
      <c r="A153" s="75" t="s">
        <v>1055</v>
      </c>
      <c r="B153" s="96">
        <v>1</v>
      </c>
      <c r="C153" s="97">
        <v>25</v>
      </c>
      <c r="D153" s="100">
        <v>0.57999999999999996</v>
      </c>
      <c r="E153" s="100">
        <v>0.57999999999999996</v>
      </c>
    </row>
    <row r="154" spans="1:5" x14ac:dyDescent="0.25">
      <c r="A154" s="75" t="s">
        <v>1056</v>
      </c>
      <c r="B154" s="96">
        <v>1</v>
      </c>
      <c r="C154" s="97">
        <v>6</v>
      </c>
      <c r="D154" s="100">
        <v>0.57999999999999996</v>
      </c>
      <c r="E154" s="100">
        <v>0.57999999999999996</v>
      </c>
    </row>
    <row r="155" spans="1:5" x14ac:dyDescent="0.25">
      <c r="A155" s="75" t="s">
        <v>1057</v>
      </c>
      <c r="B155" s="96">
        <v>1</v>
      </c>
      <c r="C155" s="97">
        <v>5</v>
      </c>
      <c r="D155" s="100">
        <v>0.57999999999999996</v>
      </c>
      <c r="E155" s="100">
        <v>0.57999999999999996</v>
      </c>
    </row>
    <row r="156" spans="1:5" x14ac:dyDescent="0.25">
      <c r="A156" s="75" t="s">
        <v>1058</v>
      </c>
      <c r="B156" s="96">
        <v>1</v>
      </c>
      <c r="C156" s="97">
        <v>89</v>
      </c>
      <c r="D156" s="100">
        <v>0.57999999999999996</v>
      </c>
      <c r="E156" s="100">
        <v>0.57999999999999996</v>
      </c>
    </row>
    <row r="157" spans="1:5" x14ac:dyDescent="0.25">
      <c r="A157" s="75" t="s">
        <v>1059</v>
      </c>
      <c r="B157" s="96">
        <v>1</v>
      </c>
      <c r="C157" s="97">
        <v>22</v>
      </c>
      <c r="D157" s="100">
        <v>0.57999999999999996</v>
      </c>
      <c r="E157" s="100">
        <v>0.57999999999999996</v>
      </c>
    </row>
    <row r="158" spans="1:5" x14ac:dyDescent="0.25">
      <c r="A158" s="75" t="s">
        <v>1060</v>
      </c>
      <c r="B158" s="96">
        <v>1</v>
      </c>
      <c r="C158" s="97">
        <v>28</v>
      </c>
      <c r="D158" s="100">
        <v>0.57999999999999996</v>
      </c>
      <c r="E158" s="100">
        <v>0.57999999999999996</v>
      </c>
    </row>
    <row r="159" spans="1:5" x14ac:dyDescent="0.25">
      <c r="A159" s="75" t="s">
        <v>1061</v>
      </c>
      <c r="B159" s="96">
        <v>1</v>
      </c>
      <c r="C159" s="97">
        <v>46</v>
      </c>
      <c r="D159" s="100">
        <v>0.57999999999999996</v>
      </c>
      <c r="E159" s="100">
        <v>0.57999999999999996</v>
      </c>
    </row>
    <row r="160" spans="1:5" x14ac:dyDescent="0.25">
      <c r="A160" s="75" t="s">
        <v>1062</v>
      </c>
      <c r="B160" s="96">
        <v>1</v>
      </c>
      <c r="C160" s="97">
        <v>7</v>
      </c>
      <c r="D160" s="100">
        <v>0.57999999999999996</v>
      </c>
      <c r="E160" s="100">
        <v>0.57999999999999996</v>
      </c>
    </row>
    <row r="161" spans="1:5" x14ac:dyDescent="0.25">
      <c r="A161" s="75" t="s">
        <v>1063</v>
      </c>
      <c r="B161" s="96">
        <v>1</v>
      </c>
      <c r="C161" s="97">
        <v>71</v>
      </c>
      <c r="D161" s="100">
        <v>0.57999999999999996</v>
      </c>
      <c r="E161" s="100">
        <v>0.57999999999999996</v>
      </c>
    </row>
    <row r="162" spans="1:5" x14ac:dyDescent="0.25">
      <c r="A162" s="75" t="s">
        <v>1064</v>
      </c>
      <c r="B162" s="96">
        <v>10</v>
      </c>
      <c r="C162" s="97">
        <v>1</v>
      </c>
      <c r="D162" s="100">
        <v>0.57999999999999996</v>
      </c>
      <c r="E162" s="100">
        <v>0.57999999999999996</v>
      </c>
    </row>
    <row r="163" spans="1:5" x14ac:dyDescent="0.25">
      <c r="A163" s="75" t="s">
        <v>1065</v>
      </c>
      <c r="B163" s="96">
        <v>1</v>
      </c>
      <c r="C163" s="97">
        <v>35</v>
      </c>
      <c r="D163" s="100">
        <v>0.57000000000000006</v>
      </c>
      <c r="E163" s="100">
        <v>0.57000000000000006</v>
      </c>
    </row>
    <row r="164" spans="1:5" x14ac:dyDescent="0.25">
      <c r="A164" s="75" t="s">
        <v>1066</v>
      </c>
      <c r="B164" s="96">
        <v>1</v>
      </c>
      <c r="C164" s="97">
        <v>16</v>
      </c>
      <c r="D164" s="100">
        <v>0.57000000000000006</v>
      </c>
      <c r="E164" s="100">
        <v>0.57000000000000006</v>
      </c>
    </row>
    <row r="165" spans="1:5" x14ac:dyDescent="0.25">
      <c r="A165" s="75" t="s">
        <v>1067</v>
      </c>
      <c r="B165" s="96">
        <v>1</v>
      </c>
      <c r="C165" s="97">
        <v>30</v>
      </c>
      <c r="D165" s="100">
        <v>0.57000000000000006</v>
      </c>
      <c r="E165" s="100">
        <v>0.57000000000000006</v>
      </c>
    </row>
    <row r="166" spans="1:5" x14ac:dyDescent="0.25">
      <c r="A166" s="75" t="s">
        <v>1068</v>
      </c>
      <c r="B166" s="96">
        <v>1</v>
      </c>
      <c r="C166" s="97">
        <v>4</v>
      </c>
      <c r="D166" s="100">
        <v>0.57000000000000006</v>
      </c>
      <c r="E166" s="100">
        <v>0.57000000000000006</v>
      </c>
    </row>
    <row r="167" spans="1:5" x14ac:dyDescent="0.25">
      <c r="A167" s="75" t="s">
        <v>1069</v>
      </c>
      <c r="B167" s="96">
        <v>1</v>
      </c>
      <c r="C167" s="97">
        <v>16</v>
      </c>
      <c r="D167" s="100">
        <v>0.57000000000000006</v>
      </c>
      <c r="E167" s="100">
        <v>0.57000000000000006</v>
      </c>
    </row>
    <row r="168" spans="1:5" x14ac:dyDescent="0.25">
      <c r="A168" s="75" t="s">
        <v>1070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1071</v>
      </c>
      <c r="B169" s="96">
        <v>1</v>
      </c>
      <c r="C169" s="97">
        <v>11</v>
      </c>
      <c r="D169" s="100">
        <v>0.57000000000000006</v>
      </c>
      <c r="E169" s="100">
        <v>0.57000000000000006</v>
      </c>
    </row>
    <row r="170" spans="1:5" x14ac:dyDescent="0.25">
      <c r="A170" s="75" t="s">
        <v>1072</v>
      </c>
      <c r="B170" s="96">
        <v>1</v>
      </c>
      <c r="C170" s="97">
        <v>5</v>
      </c>
      <c r="D170" s="100">
        <v>0.56000000000000005</v>
      </c>
      <c r="E170" s="100">
        <v>0.56000000000000005</v>
      </c>
    </row>
    <row r="171" spans="1:5" x14ac:dyDescent="0.25">
      <c r="A171" s="75" t="s">
        <v>1073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1074</v>
      </c>
      <c r="B172" s="96">
        <v>1</v>
      </c>
      <c r="C172" s="97">
        <v>4</v>
      </c>
      <c r="D172" s="100">
        <v>0.56000000000000005</v>
      </c>
      <c r="E172" s="100">
        <v>0.56000000000000005</v>
      </c>
    </row>
    <row r="173" spans="1:5" x14ac:dyDescent="0.25">
      <c r="A173" s="75" t="s">
        <v>1075</v>
      </c>
      <c r="B173" s="96">
        <v>1</v>
      </c>
      <c r="C173" s="97">
        <v>10</v>
      </c>
      <c r="D173" s="100">
        <v>0.56000000000000005</v>
      </c>
      <c r="E173" s="100">
        <v>0.56000000000000005</v>
      </c>
    </row>
    <row r="174" spans="1:5" x14ac:dyDescent="0.25">
      <c r="A174" s="75" t="s">
        <v>1076</v>
      </c>
      <c r="B174" s="96">
        <v>1</v>
      </c>
      <c r="C174" s="97">
        <v>9</v>
      </c>
      <c r="D174" s="100">
        <v>0.56000000000000005</v>
      </c>
      <c r="E174" s="100">
        <v>0.56000000000000005</v>
      </c>
    </row>
    <row r="175" spans="1:5" x14ac:dyDescent="0.25">
      <c r="A175" s="75" t="s">
        <v>1077</v>
      </c>
      <c r="B175" s="96">
        <v>1</v>
      </c>
      <c r="C175" s="97">
        <v>11</v>
      </c>
      <c r="D175" s="100">
        <v>0.56000000000000005</v>
      </c>
      <c r="E175" s="100">
        <v>0.56000000000000005</v>
      </c>
    </row>
    <row r="176" spans="1:5" x14ac:dyDescent="0.25">
      <c r="A176" s="75" t="s">
        <v>1078</v>
      </c>
      <c r="B176" s="96">
        <v>1</v>
      </c>
      <c r="C176" s="97">
        <v>19</v>
      </c>
      <c r="D176" s="100">
        <v>0.56000000000000005</v>
      </c>
      <c r="E176" s="100">
        <v>0.56000000000000005</v>
      </c>
    </row>
    <row r="177" spans="1:5" x14ac:dyDescent="0.25">
      <c r="A177" s="75" t="s">
        <v>1079</v>
      </c>
      <c r="B177" s="96">
        <v>1</v>
      </c>
      <c r="C177" s="97">
        <v>13</v>
      </c>
      <c r="D177" s="100">
        <v>0.56000000000000005</v>
      </c>
      <c r="E177" s="100">
        <v>0.56000000000000005</v>
      </c>
    </row>
    <row r="178" spans="1:5" x14ac:dyDescent="0.25">
      <c r="A178" s="75" t="s">
        <v>1080</v>
      </c>
      <c r="B178" s="96">
        <v>1</v>
      </c>
      <c r="C178" s="97">
        <v>50</v>
      </c>
      <c r="D178" s="100">
        <v>0.56000000000000005</v>
      </c>
      <c r="E178" s="100">
        <v>0.56000000000000005</v>
      </c>
    </row>
    <row r="179" spans="1:5" x14ac:dyDescent="0.25">
      <c r="A179" s="75" t="s">
        <v>1081</v>
      </c>
      <c r="B179" s="96">
        <v>1</v>
      </c>
      <c r="C179" s="97">
        <v>12</v>
      </c>
      <c r="D179" s="100">
        <v>0.56000000000000005</v>
      </c>
      <c r="E179" s="100">
        <v>0.56000000000000005</v>
      </c>
    </row>
    <row r="180" spans="1:5" x14ac:dyDescent="0.25">
      <c r="A180" s="75" t="s">
        <v>1082</v>
      </c>
      <c r="B180" s="96">
        <v>1</v>
      </c>
      <c r="C180" s="97">
        <v>5</v>
      </c>
      <c r="D180" s="100">
        <v>0.56000000000000005</v>
      </c>
      <c r="E180" s="100">
        <v>0.56000000000000005</v>
      </c>
    </row>
    <row r="181" spans="1:5" x14ac:dyDescent="0.25">
      <c r="A181" s="75" t="s">
        <v>1083</v>
      </c>
      <c r="B181" s="96">
        <v>1</v>
      </c>
      <c r="C181" s="97">
        <v>15</v>
      </c>
      <c r="D181" s="100">
        <v>0.55000000000000004</v>
      </c>
      <c r="E181" s="100">
        <v>0.55000000000000004</v>
      </c>
    </row>
    <row r="182" spans="1:5" x14ac:dyDescent="0.25">
      <c r="A182" s="75" t="s">
        <v>1084</v>
      </c>
      <c r="B182" s="96">
        <v>1</v>
      </c>
      <c r="C182" s="97">
        <v>9</v>
      </c>
      <c r="D182" s="100">
        <v>0.55000000000000004</v>
      </c>
      <c r="E182" s="100">
        <v>0.55000000000000004</v>
      </c>
    </row>
    <row r="183" spans="1:5" x14ac:dyDescent="0.25">
      <c r="A183" s="75" t="s">
        <v>1085</v>
      </c>
      <c r="B183" s="96">
        <v>1</v>
      </c>
      <c r="C183" s="97">
        <v>7</v>
      </c>
      <c r="D183" s="100">
        <v>0.55000000000000004</v>
      </c>
      <c r="E183" s="100">
        <v>0.55000000000000004</v>
      </c>
    </row>
    <row r="184" spans="1:5" x14ac:dyDescent="0.25">
      <c r="A184" s="75" t="s">
        <v>1086</v>
      </c>
      <c r="B184" s="96">
        <v>1</v>
      </c>
      <c r="C184" s="97">
        <v>26</v>
      </c>
      <c r="D184" s="100">
        <v>0.55000000000000004</v>
      </c>
      <c r="E184" s="100">
        <v>0.55000000000000004</v>
      </c>
    </row>
    <row r="185" spans="1:5" x14ac:dyDescent="0.25">
      <c r="A185" s="75" t="s">
        <v>1087</v>
      </c>
      <c r="B185" s="96">
        <v>1</v>
      </c>
      <c r="C185" s="97">
        <v>13</v>
      </c>
      <c r="D185" s="100">
        <v>0.55000000000000004</v>
      </c>
      <c r="E185" s="100">
        <v>0.55000000000000004</v>
      </c>
    </row>
    <row r="186" spans="1:5" x14ac:dyDescent="0.25">
      <c r="A186" s="75" t="s">
        <v>1088</v>
      </c>
      <c r="B186" s="96">
        <v>1</v>
      </c>
      <c r="C186" s="97">
        <v>4</v>
      </c>
      <c r="D186" s="100">
        <v>0.55000000000000004</v>
      </c>
      <c r="E186" s="100">
        <v>0.55000000000000004</v>
      </c>
    </row>
    <row r="187" spans="1:5" x14ac:dyDescent="0.25">
      <c r="A187" s="75" t="s">
        <v>1089</v>
      </c>
      <c r="B187" s="96">
        <v>1</v>
      </c>
      <c r="C187" s="97">
        <v>21</v>
      </c>
      <c r="D187" s="100">
        <v>0.55000000000000004</v>
      </c>
      <c r="E187" s="100">
        <v>0.55000000000000004</v>
      </c>
    </row>
    <row r="188" spans="1:5" x14ac:dyDescent="0.25">
      <c r="A188" s="75" t="s">
        <v>1090</v>
      </c>
      <c r="B188" s="96">
        <v>1</v>
      </c>
      <c r="C188" s="97">
        <v>6</v>
      </c>
      <c r="D188" s="100">
        <v>0.55000000000000004</v>
      </c>
      <c r="E188" s="100">
        <v>0.55000000000000004</v>
      </c>
    </row>
    <row r="189" spans="1:5" x14ac:dyDescent="0.25">
      <c r="A189" s="75" t="s">
        <v>1091</v>
      </c>
      <c r="B189" s="96">
        <v>7</v>
      </c>
      <c r="C189" s="97">
        <v>1</v>
      </c>
      <c r="D189" s="100">
        <v>0.55000000000000004</v>
      </c>
      <c r="E189" s="100">
        <v>0.55000000000000004</v>
      </c>
    </row>
    <row r="190" spans="1:5" x14ac:dyDescent="0.25">
      <c r="A190" s="75" t="s">
        <v>1092</v>
      </c>
      <c r="B190" s="96">
        <v>1</v>
      </c>
      <c r="C190" s="97">
        <v>3</v>
      </c>
      <c r="D190" s="100">
        <v>0.54</v>
      </c>
      <c r="E190" s="100">
        <v>0.54</v>
      </c>
    </row>
    <row r="191" spans="1:5" x14ac:dyDescent="0.25">
      <c r="A191" s="75" t="s">
        <v>1093</v>
      </c>
      <c r="B191" s="96">
        <v>1</v>
      </c>
      <c r="C191" s="97">
        <v>1</v>
      </c>
      <c r="D191" s="100">
        <v>0.54</v>
      </c>
      <c r="E191" s="100">
        <v>0.54</v>
      </c>
    </row>
    <row r="192" spans="1:5" x14ac:dyDescent="0.25">
      <c r="A192" s="75" t="s">
        <v>1094</v>
      </c>
      <c r="B192" s="96">
        <v>4</v>
      </c>
      <c r="C192" s="97">
        <v>1</v>
      </c>
      <c r="D192" s="100">
        <v>0.54</v>
      </c>
      <c r="E192" s="100">
        <v>0.54</v>
      </c>
    </row>
    <row r="193" spans="1:5" x14ac:dyDescent="0.25">
      <c r="A193" s="75" t="s">
        <v>1095</v>
      </c>
      <c r="B193" s="96">
        <v>1</v>
      </c>
      <c r="C193" s="97">
        <v>64</v>
      </c>
      <c r="D193" s="100">
        <v>0.54</v>
      </c>
      <c r="E193" s="100">
        <v>0.54</v>
      </c>
    </row>
    <row r="194" spans="1:5" x14ac:dyDescent="0.25">
      <c r="A194" s="75" t="s">
        <v>1096</v>
      </c>
      <c r="B194" s="96">
        <v>1</v>
      </c>
      <c r="C194" s="97">
        <v>5</v>
      </c>
      <c r="D194" s="100">
        <v>0.54</v>
      </c>
      <c r="E194" s="100">
        <v>0.54</v>
      </c>
    </row>
    <row r="195" spans="1:5" x14ac:dyDescent="0.25">
      <c r="A195" s="75" t="s">
        <v>1097</v>
      </c>
      <c r="B195" s="96">
        <v>1</v>
      </c>
      <c r="C195" s="97">
        <v>9</v>
      </c>
      <c r="D195" s="100">
        <v>0.54</v>
      </c>
      <c r="E195" s="100">
        <v>0.54</v>
      </c>
    </row>
    <row r="196" spans="1:5" x14ac:dyDescent="0.25">
      <c r="A196" s="75" t="s">
        <v>1098</v>
      </c>
      <c r="B196" s="96">
        <v>1</v>
      </c>
      <c r="C196" s="97">
        <v>18</v>
      </c>
      <c r="D196" s="100">
        <v>0.54</v>
      </c>
      <c r="E196" s="100">
        <v>0.54</v>
      </c>
    </row>
    <row r="197" spans="1:5" x14ac:dyDescent="0.25">
      <c r="A197" s="75" t="s">
        <v>1099</v>
      </c>
      <c r="B197" s="96">
        <v>1</v>
      </c>
      <c r="C197" s="97">
        <v>31</v>
      </c>
      <c r="D197" s="100">
        <v>0.54</v>
      </c>
      <c r="E197" s="100">
        <v>0.54</v>
      </c>
    </row>
    <row r="198" spans="1:5" x14ac:dyDescent="0.25">
      <c r="A198" s="75" t="s">
        <v>1100</v>
      </c>
      <c r="B198" s="96">
        <v>1</v>
      </c>
      <c r="C198" s="97">
        <v>4</v>
      </c>
      <c r="D198" s="100">
        <v>0.54</v>
      </c>
      <c r="E198" s="100">
        <v>0.54</v>
      </c>
    </row>
    <row r="199" spans="1:5" x14ac:dyDescent="0.25">
      <c r="A199" s="75" t="s">
        <v>1101</v>
      </c>
      <c r="B199" s="96">
        <v>1</v>
      </c>
      <c r="C199" s="97">
        <v>1</v>
      </c>
      <c r="D199" s="100">
        <v>0.53</v>
      </c>
      <c r="E199" s="100">
        <v>0.54</v>
      </c>
    </row>
    <row r="200" spans="1:5" x14ac:dyDescent="0.25">
      <c r="A200" s="75" t="s">
        <v>1102</v>
      </c>
      <c r="B200" s="96">
        <v>1</v>
      </c>
      <c r="C200" s="97">
        <v>2</v>
      </c>
      <c r="D200" s="100">
        <v>0.53</v>
      </c>
      <c r="E200" s="100">
        <v>0.53</v>
      </c>
    </row>
    <row r="201" spans="1:5" x14ac:dyDescent="0.25">
      <c r="A201" s="75" t="s">
        <v>1103</v>
      </c>
      <c r="B201" s="96">
        <v>1</v>
      </c>
      <c r="C201" s="97">
        <v>1</v>
      </c>
      <c r="D201" s="100">
        <v>0.53</v>
      </c>
      <c r="E201" s="100">
        <v>0.53</v>
      </c>
    </row>
    <row r="202" spans="1:5" x14ac:dyDescent="0.25">
      <c r="A202" s="75" t="s">
        <v>1104</v>
      </c>
      <c r="B202" s="96">
        <v>1</v>
      </c>
      <c r="C202" s="97">
        <v>1</v>
      </c>
      <c r="D202" s="100">
        <v>0.53</v>
      </c>
      <c r="E202" s="100">
        <v>0.53</v>
      </c>
    </row>
    <row r="203" spans="1:5" x14ac:dyDescent="0.25">
      <c r="A203" s="75" t="s">
        <v>1105</v>
      </c>
      <c r="B203" s="96">
        <v>3</v>
      </c>
      <c r="C203" s="97">
        <v>1</v>
      </c>
      <c r="D203" s="100">
        <v>0.53</v>
      </c>
      <c r="E203" s="100">
        <v>0.53</v>
      </c>
    </row>
    <row r="204" spans="1:5" x14ac:dyDescent="0.25">
      <c r="A204" s="75" t="s">
        <v>1106</v>
      </c>
      <c r="B204" s="96">
        <v>3</v>
      </c>
      <c r="C204" s="97">
        <v>1</v>
      </c>
      <c r="D204" s="100">
        <v>0.53</v>
      </c>
      <c r="E204" s="100">
        <v>0.53</v>
      </c>
    </row>
    <row r="205" spans="1:5" x14ac:dyDescent="0.25">
      <c r="A205" s="75" t="s">
        <v>1107</v>
      </c>
      <c r="B205" s="96">
        <v>2</v>
      </c>
      <c r="C205" s="97">
        <v>1</v>
      </c>
      <c r="D205" s="100">
        <v>0.53</v>
      </c>
      <c r="E205" s="100">
        <v>0.53</v>
      </c>
    </row>
    <row r="206" spans="1:5" x14ac:dyDescent="0.25">
      <c r="A206" s="75" t="s">
        <v>1108</v>
      </c>
      <c r="B206" s="96">
        <v>1</v>
      </c>
      <c r="C206" s="97">
        <v>6</v>
      </c>
      <c r="D206" s="100">
        <v>0.53</v>
      </c>
      <c r="E206" s="100">
        <v>0.53</v>
      </c>
    </row>
    <row r="207" spans="1:5" x14ac:dyDescent="0.25">
      <c r="A207" s="75" t="s">
        <v>1109</v>
      </c>
      <c r="B207" s="96">
        <v>1</v>
      </c>
      <c r="C207" s="97">
        <v>6</v>
      </c>
      <c r="D207" s="100">
        <v>0.53</v>
      </c>
      <c r="E207" s="100">
        <v>0.53</v>
      </c>
    </row>
    <row r="208" spans="1:5" x14ac:dyDescent="0.25">
      <c r="A208" s="75" t="s">
        <v>1110</v>
      </c>
      <c r="B208" s="96">
        <v>1</v>
      </c>
      <c r="C208" s="97">
        <v>5</v>
      </c>
      <c r="D208" s="100">
        <v>0.52</v>
      </c>
      <c r="E208" s="100">
        <v>0.53</v>
      </c>
    </row>
    <row r="209" spans="1:5" x14ac:dyDescent="0.25">
      <c r="A209" s="75" t="s">
        <v>1111</v>
      </c>
      <c r="B209" s="96">
        <v>1</v>
      </c>
      <c r="C209" s="97">
        <v>64</v>
      </c>
      <c r="D209" s="100">
        <v>0.53</v>
      </c>
      <c r="E209" s="100">
        <v>0.53</v>
      </c>
    </row>
    <row r="210" spans="1:5" x14ac:dyDescent="0.25">
      <c r="A210" s="75" t="s">
        <v>1112</v>
      </c>
      <c r="B210" s="96">
        <v>1</v>
      </c>
      <c r="C210" s="97">
        <v>11</v>
      </c>
      <c r="D210" s="100">
        <v>0.53</v>
      </c>
      <c r="E210" s="100">
        <v>0.53</v>
      </c>
    </row>
    <row r="211" spans="1:5" x14ac:dyDescent="0.25">
      <c r="A211" s="75" t="s">
        <v>1113</v>
      </c>
      <c r="B211" s="96">
        <v>1</v>
      </c>
      <c r="C211" s="97">
        <v>10</v>
      </c>
      <c r="D211" s="100">
        <v>0.53</v>
      </c>
      <c r="E211" s="100">
        <v>0.53</v>
      </c>
    </row>
    <row r="212" spans="1:5" x14ac:dyDescent="0.25">
      <c r="A212" s="75" t="s">
        <v>1114</v>
      </c>
      <c r="B212" s="96">
        <v>1</v>
      </c>
      <c r="C212" s="97">
        <v>45</v>
      </c>
      <c r="D212" s="100">
        <v>0.53</v>
      </c>
      <c r="E212" s="100">
        <v>0.53</v>
      </c>
    </row>
    <row r="213" spans="1:5" x14ac:dyDescent="0.25">
      <c r="A213" s="75" t="s">
        <v>1115</v>
      </c>
      <c r="B213" s="96">
        <v>1</v>
      </c>
      <c r="C213" s="97">
        <v>9</v>
      </c>
      <c r="D213" s="100">
        <v>0.53</v>
      </c>
      <c r="E213" s="100">
        <v>0.53</v>
      </c>
    </row>
    <row r="214" spans="1:5" x14ac:dyDescent="0.25">
      <c r="A214" s="75" t="s">
        <v>1116</v>
      </c>
      <c r="B214" s="96">
        <v>1</v>
      </c>
      <c r="C214" s="97">
        <v>6</v>
      </c>
      <c r="D214" s="100">
        <v>0.53</v>
      </c>
      <c r="E214" s="100">
        <v>0.53</v>
      </c>
    </row>
    <row r="215" spans="1:5" x14ac:dyDescent="0.25">
      <c r="A215" s="75" t="s">
        <v>1117</v>
      </c>
      <c r="B215" s="96">
        <v>1</v>
      </c>
      <c r="C215" s="97">
        <v>24</v>
      </c>
      <c r="D215" s="100">
        <v>0.53</v>
      </c>
      <c r="E215" s="100">
        <v>0.53</v>
      </c>
    </row>
    <row r="216" spans="1:5" x14ac:dyDescent="0.25">
      <c r="A216" s="75" t="s">
        <v>1118</v>
      </c>
      <c r="B216" s="96">
        <v>1</v>
      </c>
      <c r="C216" s="97">
        <v>5</v>
      </c>
      <c r="D216" s="100">
        <v>0.52</v>
      </c>
      <c r="E216" s="100">
        <v>0.53</v>
      </c>
    </row>
    <row r="217" spans="1:5" x14ac:dyDescent="0.25">
      <c r="A217" s="75" t="s">
        <v>1119</v>
      </c>
      <c r="B217" s="96">
        <v>1</v>
      </c>
      <c r="C217" s="97">
        <v>130</v>
      </c>
      <c r="D217" s="100">
        <v>0.53</v>
      </c>
      <c r="E217" s="100">
        <v>0.53</v>
      </c>
    </row>
    <row r="218" spans="1:5" x14ac:dyDescent="0.25">
      <c r="A218" s="75" t="s">
        <v>1120</v>
      </c>
      <c r="B218" s="96">
        <v>1</v>
      </c>
      <c r="C218" s="97">
        <v>4</v>
      </c>
      <c r="D218" s="100">
        <v>0.54</v>
      </c>
      <c r="E218" s="100">
        <v>0.53</v>
      </c>
    </row>
    <row r="219" spans="1:5" x14ac:dyDescent="0.25">
      <c r="A219" s="75" t="s">
        <v>1121</v>
      </c>
      <c r="B219" s="96">
        <v>1</v>
      </c>
      <c r="C219" s="97">
        <v>1</v>
      </c>
      <c r="D219" s="100">
        <v>0.52</v>
      </c>
      <c r="E219" s="100">
        <v>0.52</v>
      </c>
    </row>
    <row r="220" spans="1:5" x14ac:dyDescent="0.25">
      <c r="A220" s="75" t="s">
        <v>1122</v>
      </c>
      <c r="B220" s="96">
        <v>1</v>
      </c>
      <c r="C220" s="97">
        <v>6</v>
      </c>
      <c r="D220" s="100">
        <v>0.52</v>
      </c>
      <c r="E220" s="100">
        <v>0.52</v>
      </c>
    </row>
    <row r="221" spans="1:5" x14ac:dyDescent="0.25">
      <c r="A221" s="75" t="s">
        <v>1123</v>
      </c>
      <c r="B221" s="96">
        <v>1</v>
      </c>
      <c r="C221" s="97">
        <v>14</v>
      </c>
      <c r="D221" s="100">
        <v>0.52</v>
      </c>
      <c r="E221" s="100">
        <v>0.52</v>
      </c>
    </row>
    <row r="222" spans="1:5" x14ac:dyDescent="0.25">
      <c r="A222" s="75" t="s">
        <v>1124</v>
      </c>
      <c r="B222" s="96">
        <v>1</v>
      </c>
      <c r="C222" s="97">
        <v>10</v>
      </c>
      <c r="D222" s="100">
        <v>0.52</v>
      </c>
      <c r="E222" s="100">
        <v>0.52</v>
      </c>
    </row>
    <row r="223" spans="1:5" x14ac:dyDescent="0.25">
      <c r="A223" s="75" t="s">
        <v>1125</v>
      </c>
      <c r="B223" s="96">
        <v>1</v>
      </c>
      <c r="C223" s="97">
        <v>2</v>
      </c>
      <c r="D223" s="100">
        <v>0.52</v>
      </c>
      <c r="E223" s="100">
        <v>0.52</v>
      </c>
    </row>
    <row r="224" spans="1:5" x14ac:dyDescent="0.25">
      <c r="A224" s="75" t="s">
        <v>1126</v>
      </c>
      <c r="B224" s="96">
        <v>1</v>
      </c>
      <c r="C224" s="97">
        <v>1</v>
      </c>
      <c r="D224" s="100">
        <v>0.51</v>
      </c>
      <c r="E224" s="100">
        <v>0.52</v>
      </c>
    </row>
    <row r="225" spans="1:5" x14ac:dyDescent="0.25">
      <c r="A225" s="75" t="s">
        <v>1127</v>
      </c>
      <c r="B225" s="96">
        <v>1</v>
      </c>
      <c r="C225" s="97">
        <v>1</v>
      </c>
      <c r="D225" s="100">
        <v>0.52</v>
      </c>
      <c r="E225" s="100">
        <v>0.52</v>
      </c>
    </row>
    <row r="226" spans="1:5" x14ac:dyDescent="0.25">
      <c r="A226" s="75" t="s">
        <v>1128</v>
      </c>
      <c r="B226" s="96">
        <v>1</v>
      </c>
      <c r="C226" s="97">
        <v>4</v>
      </c>
      <c r="D226" s="100">
        <v>0.51</v>
      </c>
      <c r="E226" s="100">
        <v>0.51</v>
      </c>
    </row>
    <row r="227" spans="1:5" x14ac:dyDescent="0.25">
      <c r="A227" s="75" t="s">
        <v>1129</v>
      </c>
      <c r="B227" s="96">
        <v>2</v>
      </c>
      <c r="C227" s="97">
        <v>1</v>
      </c>
      <c r="D227" s="100">
        <v>0.51</v>
      </c>
      <c r="E227" s="100">
        <v>0.51</v>
      </c>
    </row>
    <row r="228" spans="1:5" x14ac:dyDescent="0.25">
      <c r="A228" s="75" t="s">
        <v>1130</v>
      </c>
      <c r="B228" s="96">
        <v>1</v>
      </c>
      <c r="C228" s="97">
        <v>1</v>
      </c>
      <c r="D228" s="100">
        <v>0.51</v>
      </c>
      <c r="E228" s="100">
        <v>0.51</v>
      </c>
    </row>
    <row r="229" spans="1:5" x14ac:dyDescent="0.25">
      <c r="A229" s="75" t="s">
        <v>1131</v>
      </c>
      <c r="B229" s="96">
        <v>1</v>
      </c>
      <c r="C229" s="97">
        <v>3</v>
      </c>
      <c r="D229" s="100">
        <v>0.51</v>
      </c>
      <c r="E229" s="100">
        <v>0.51</v>
      </c>
    </row>
    <row r="230" spans="1:5" x14ac:dyDescent="0.25">
      <c r="A230" s="75" t="s">
        <v>1132</v>
      </c>
      <c r="B230" s="96">
        <v>1</v>
      </c>
      <c r="C230" s="97">
        <v>8</v>
      </c>
      <c r="D230" s="100">
        <v>0.51</v>
      </c>
      <c r="E230" s="100">
        <v>0.51</v>
      </c>
    </row>
    <row r="231" spans="1:5" x14ac:dyDescent="0.25">
      <c r="A231" s="75" t="s">
        <v>1133</v>
      </c>
      <c r="B231" s="96">
        <v>1</v>
      </c>
      <c r="C231" s="97">
        <v>2</v>
      </c>
      <c r="D231" s="100">
        <v>0.51</v>
      </c>
      <c r="E231" s="100">
        <v>0.51</v>
      </c>
    </row>
    <row r="232" spans="1:5" x14ac:dyDescent="0.25">
      <c r="A232" s="75" t="s">
        <v>1134</v>
      </c>
      <c r="B232" s="96">
        <v>1</v>
      </c>
      <c r="C232" s="97">
        <v>8</v>
      </c>
      <c r="D232" s="100">
        <v>0.51</v>
      </c>
      <c r="E232" s="100">
        <v>0.51</v>
      </c>
    </row>
    <row r="233" spans="1:5" x14ac:dyDescent="0.25">
      <c r="A233" s="75" t="s">
        <v>1135</v>
      </c>
      <c r="B233" s="96">
        <v>1</v>
      </c>
      <c r="C233" s="97">
        <v>7</v>
      </c>
      <c r="D233" s="100">
        <v>0.51</v>
      </c>
      <c r="E233" s="100">
        <v>0.51</v>
      </c>
    </row>
    <row r="234" spans="1:5" x14ac:dyDescent="0.25">
      <c r="A234" s="75" t="s">
        <v>1136</v>
      </c>
      <c r="B234" s="96">
        <v>1</v>
      </c>
      <c r="C234" s="97">
        <v>19</v>
      </c>
      <c r="D234" s="100">
        <v>0.52</v>
      </c>
      <c r="E234" s="100">
        <v>0.51</v>
      </c>
    </row>
    <row r="235" spans="1:5" x14ac:dyDescent="0.25">
      <c r="A235" s="75" t="s">
        <v>1137</v>
      </c>
      <c r="B235" s="96">
        <v>2</v>
      </c>
      <c r="C235" s="97">
        <v>1</v>
      </c>
      <c r="D235" s="100">
        <v>0.5</v>
      </c>
      <c r="E235" s="100">
        <v>0.51</v>
      </c>
    </row>
    <row r="236" spans="1:5" x14ac:dyDescent="0.25">
      <c r="A236" s="75" t="s">
        <v>1138</v>
      </c>
      <c r="B236" s="96">
        <v>3</v>
      </c>
      <c r="C236" s="97">
        <v>1</v>
      </c>
      <c r="D236" s="100">
        <v>0.5</v>
      </c>
      <c r="E236" s="100">
        <v>0.5</v>
      </c>
    </row>
    <row r="237" spans="1:5" x14ac:dyDescent="0.25">
      <c r="A237" s="75" t="s">
        <v>1139</v>
      </c>
      <c r="B237" s="96">
        <v>1</v>
      </c>
      <c r="C237" s="97">
        <v>1</v>
      </c>
      <c r="D237" s="100">
        <v>0.5</v>
      </c>
      <c r="E237" s="100">
        <v>0.5</v>
      </c>
    </row>
    <row r="238" spans="1:5" x14ac:dyDescent="0.25">
      <c r="A238" s="75" t="s">
        <v>1140</v>
      </c>
      <c r="B238" s="96">
        <v>1</v>
      </c>
      <c r="C238" s="97">
        <v>14</v>
      </c>
      <c r="D238" s="100">
        <v>0.51</v>
      </c>
      <c r="E238" s="100">
        <v>0.5</v>
      </c>
    </row>
    <row r="239" spans="1:5" x14ac:dyDescent="0.25">
      <c r="A239" s="75" t="s">
        <v>1141</v>
      </c>
      <c r="B239" s="96">
        <v>1</v>
      </c>
      <c r="C239" s="97">
        <v>9</v>
      </c>
      <c r="D239" s="100">
        <v>0.5</v>
      </c>
      <c r="E239" s="100">
        <v>0.5</v>
      </c>
    </row>
    <row r="240" spans="1:5" x14ac:dyDescent="0.25">
      <c r="A240" s="75" t="s">
        <v>1142</v>
      </c>
      <c r="B240" s="96">
        <v>1</v>
      </c>
      <c r="C240" s="97">
        <v>55</v>
      </c>
      <c r="D240" s="100">
        <v>0.5</v>
      </c>
      <c r="E240" s="100">
        <v>0.5</v>
      </c>
    </row>
    <row r="241" spans="1:5" x14ac:dyDescent="0.25">
      <c r="A241" s="75" t="s">
        <v>1143</v>
      </c>
      <c r="B241" s="96">
        <v>1</v>
      </c>
      <c r="C241" s="97">
        <v>11</v>
      </c>
      <c r="D241" s="100">
        <v>0.51</v>
      </c>
      <c r="E241" s="100">
        <v>0.5</v>
      </c>
    </row>
    <row r="242" spans="1:5" x14ac:dyDescent="0.25">
      <c r="A242" s="75" t="s">
        <v>1144</v>
      </c>
      <c r="B242" s="96">
        <v>1</v>
      </c>
      <c r="C242" s="97">
        <v>34</v>
      </c>
      <c r="D242" s="100">
        <v>0.5</v>
      </c>
      <c r="E242" s="100">
        <v>0.5</v>
      </c>
    </row>
    <row r="243" spans="1:5" x14ac:dyDescent="0.25">
      <c r="A243" s="75" t="s">
        <v>1145</v>
      </c>
      <c r="B243" s="96">
        <v>1</v>
      </c>
      <c r="C243" s="97">
        <v>4</v>
      </c>
      <c r="D243" s="100">
        <v>0.49</v>
      </c>
      <c r="E243" s="100">
        <v>0.49</v>
      </c>
    </row>
    <row r="244" spans="1:5" x14ac:dyDescent="0.25">
      <c r="A244" s="75" t="s">
        <v>1146</v>
      </c>
      <c r="B244" s="96">
        <v>2</v>
      </c>
      <c r="C244" s="97">
        <v>1</v>
      </c>
      <c r="D244" s="100">
        <v>0.49</v>
      </c>
      <c r="E244" s="100">
        <v>0.49</v>
      </c>
    </row>
    <row r="245" spans="1:5" x14ac:dyDescent="0.25">
      <c r="A245" s="75" t="s">
        <v>1147</v>
      </c>
      <c r="B245" s="96">
        <v>2</v>
      </c>
      <c r="C245" s="97">
        <v>1</v>
      </c>
      <c r="D245" s="100">
        <v>0.49</v>
      </c>
      <c r="E245" s="100">
        <v>0.49</v>
      </c>
    </row>
    <row r="246" spans="1:5" x14ac:dyDescent="0.25">
      <c r="A246" s="75" t="s">
        <v>1148</v>
      </c>
      <c r="B246" s="96">
        <v>2</v>
      </c>
      <c r="C246" s="97">
        <v>1</v>
      </c>
      <c r="D246" s="100">
        <v>0.49</v>
      </c>
      <c r="E246" s="100">
        <v>0.49</v>
      </c>
    </row>
    <row r="247" spans="1:5" x14ac:dyDescent="0.25">
      <c r="A247" s="75" t="s">
        <v>1149</v>
      </c>
      <c r="B247" s="96">
        <v>1</v>
      </c>
      <c r="C247" s="97">
        <v>15</v>
      </c>
      <c r="D247" s="100">
        <v>0.49</v>
      </c>
      <c r="E247" s="100">
        <v>0.49</v>
      </c>
    </row>
    <row r="248" spans="1:5" x14ac:dyDescent="0.25">
      <c r="A248" s="75" t="s">
        <v>1150</v>
      </c>
      <c r="B248" s="96">
        <v>1</v>
      </c>
      <c r="C248" s="97">
        <v>9</v>
      </c>
      <c r="D248" s="100">
        <v>0.49</v>
      </c>
      <c r="E248" s="100">
        <v>0.49</v>
      </c>
    </row>
    <row r="249" spans="1:5" x14ac:dyDescent="0.25">
      <c r="A249" s="75" t="s">
        <v>1151</v>
      </c>
      <c r="B249" s="96">
        <v>1</v>
      </c>
      <c r="C249" s="97">
        <v>36</v>
      </c>
      <c r="D249" s="100">
        <v>0.49</v>
      </c>
      <c r="E249" s="100">
        <v>0.49</v>
      </c>
    </row>
    <row r="250" spans="1:5" x14ac:dyDescent="0.25">
      <c r="A250" s="75" t="s">
        <v>1152</v>
      </c>
      <c r="B250" s="96">
        <v>1</v>
      </c>
      <c r="C250" s="97">
        <v>5</v>
      </c>
      <c r="D250" s="100">
        <v>0.49</v>
      </c>
      <c r="E250" s="100">
        <v>0.49</v>
      </c>
    </row>
    <row r="251" spans="1:5" x14ac:dyDescent="0.25">
      <c r="A251" s="75" t="s">
        <v>1153</v>
      </c>
      <c r="B251" s="96">
        <v>1</v>
      </c>
      <c r="C251" s="97">
        <v>20</v>
      </c>
      <c r="D251" s="100">
        <v>0.49</v>
      </c>
      <c r="E251" s="100">
        <v>0.49</v>
      </c>
    </row>
    <row r="252" spans="1:5" x14ac:dyDescent="0.25">
      <c r="A252" s="75" t="s">
        <v>1154</v>
      </c>
      <c r="B252" s="96">
        <v>1</v>
      </c>
      <c r="C252" s="97">
        <v>81</v>
      </c>
      <c r="D252" s="100">
        <v>0.49</v>
      </c>
      <c r="E252" s="100">
        <v>0.49</v>
      </c>
    </row>
    <row r="253" spans="1:5" x14ac:dyDescent="0.25">
      <c r="A253" s="75" t="s">
        <v>1155</v>
      </c>
      <c r="B253" s="96">
        <v>1</v>
      </c>
      <c r="C253" s="97">
        <v>19</v>
      </c>
      <c r="D253" s="100">
        <v>0.49</v>
      </c>
      <c r="E253" s="100">
        <v>0.49</v>
      </c>
    </row>
    <row r="254" spans="1:5" x14ac:dyDescent="0.25">
      <c r="A254" s="75" t="s">
        <v>1156</v>
      </c>
      <c r="B254" s="96">
        <v>1</v>
      </c>
      <c r="C254" s="97">
        <v>11</v>
      </c>
      <c r="D254" s="100">
        <v>0.5</v>
      </c>
      <c r="E254" s="100">
        <v>0.49</v>
      </c>
    </row>
    <row r="255" spans="1:5" x14ac:dyDescent="0.25">
      <c r="A255" s="75" t="s">
        <v>1157</v>
      </c>
      <c r="B255" s="96">
        <v>1</v>
      </c>
      <c r="C255" s="97">
        <v>44</v>
      </c>
      <c r="D255" s="100">
        <v>0.5</v>
      </c>
      <c r="E255" s="100">
        <v>0.49</v>
      </c>
    </row>
    <row r="256" spans="1:5" x14ac:dyDescent="0.25">
      <c r="A256" s="75" t="s">
        <v>1158</v>
      </c>
      <c r="B256" s="96">
        <v>2</v>
      </c>
      <c r="C256" s="97">
        <v>1</v>
      </c>
      <c r="D256" s="100">
        <v>0.48</v>
      </c>
      <c r="E256" s="100">
        <v>0.49</v>
      </c>
    </row>
    <row r="257" spans="1:5" x14ac:dyDescent="0.25">
      <c r="A257" s="75" t="s">
        <v>1159</v>
      </c>
      <c r="B257" s="96">
        <v>1</v>
      </c>
      <c r="C257" s="97">
        <v>2</v>
      </c>
      <c r="D257" s="100">
        <v>0.48</v>
      </c>
      <c r="E257" s="100">
        <v>0.49</v>
      </c>
    </row>
    <row r="258" spans="1:5" x14ac:dyDescent="0.25">
      <c r="A258" s="75" t="s">
        <v>1160</v>
      </c>
      <c r="B258" s="96">
        <v>5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1161</v>
      </c>
      <c r="B259" s="96">
        <v>3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1162</v>
      </c>
      <c r="B260" s="96">
        <v>1</v>
      </c>
      <c r="C260" s="97">
        <v>1</v>
      </c>
      <c r="D260" s="100">
        <v>0.48</v>
      </c>
      <c r="E260" s="100">
        <v>0.48</v>
      </c>
    </row>
    <row r="261" spans="1:5" x14ac:dyDescent="0.25">
      <c r="A261" s="75" t="s">
        <v>1163</v>
      </c>
      <c r="B261" s="96">
        <v>2</v>
      </c>
      <c r="C261" s="97">
        <v>1</v>
      </c>
      <c r="D261" s="100">
        <v>0.48</v>
      </c>
      <c r="E261" s="100">
        <v>0.48</v>
      </c>
    </row>
    <row r="262" spans="1:5" x14ac:dyDescent="0.25">
      <c r="A262" s="75" t="s">
        <v>1164</v>
      </c>
      <c r="B262" s="96">
        <v>1</v>
      </c>
      <c r="C262" s="97">
        <v>1</v>
      </c>
      <c r="D262" s="100">
        <v>0.48</v>
      </c>
      <c r="E262" s="100">
        <v>0.48</v>
      </c>
    </row>
    <row r="263" spans="1:5" x14ac:dyDescent="0.25">
      <c r="A263" s="75" t="s">
        <v>1165</v>
      </c>
      <c r="B263" s="96">
        <v>1</v>
      </c>
      <c r="C263" s="97">
        <v>1</v>
      </c>
      <c r="D263" s="100">
        <v>0.48</v>
      </c>
      <c r="E263" s="100">
        <v>0.48</v>
      </c>
    </row>
    <row r="264" spans="1:5" x14ac:dyDescent="0.25">
      <c r="A264" s="75" t="s">
        <v>1166</v>
      </c>
      <c r="B264" s="96">
        <v>1</v>
      </c>
      <c r="C264" s="97">
        <v>2</v>
      </c>
      <c r="D264" s="100">
        <v>0.48</v>
      </c>
      <c r="E264" s="100">
        <v>0.48</v>
      </c>
    </row>
    <row r="265" spans="1:5" x14ac:dyDescent="0.25">
      <c r="A265" s="75" t="s">
        <v>1167</v>
      </c>
      <c r="B265" s="96">
        <v>1</v>
      </c>
      <c r="C265" s="97">
        <v>5</v>
      </c>
      <c r="D265" s="100">
        <v>0.48</v>
      </c>
      <c r="E265" s="100">
        <v>0.48</v>
      </c>
    </row>
    <row r="266" spans="1:5" x14ac:dyDescent="0.25">
      <c r="A266" s="75" t="s">
        <v>1168</v>
      </c>
      <c r="B266" s="96">
        <v>2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1169</v>
      </c>
      <c r="B267" s="96">
        <v>1</v>
      </c>
      <c r="C267" s="97">
        <v>25</v>
      </c>
      <c r="D267" s="100">
        <v>0.48</v>
      </c>
      <c r="E267" s="100">
        <v>0.48</v>
      </c>
    </row>
    <row r="268" spans="1:5" x14ac:dyDescent="0.25">
      <c r="A268" s="75" t="s">
        <v>1170</v>
      </c>
      <c r="B268" s="96">
        <v>1</v>
      </c>
      <c r="C268" s="97">
        <v>8</v>
      </c>
      <c r="D268" s="100">
        <v>0.48</v>
      </c>
      <c r="E268" s="100">
        <v>0.48</v>
      </c>
    </row>
    <row r="269" spans="1:5" x14ac:dyDescent="0.25">
      <c r="A269" s="75" t="s">
        <v>1171</v>
      </c>
      <c r="B269" s="96">
        <v>1</v>
      </c>
      <c r="C269" s="97">
        <v>12</v>
      </c>
      <c r="D269" s="100">
        <v>0.47000000000000003</v>
      </c>
      <c r="E269" s="100">
        <v>0.48</v>
      </c>
    </row>
    <row r="270" spans="1:5" x14ac:dyDescent="0.25">
      <c r="A270" s="75" t="s">
        <v>1172</v>
      </c>
      <c r="B270" s="96">
        <v>1</v>
      </c>
      <c r="C270" s="97">
        <v>3</v>
      </c>
      <c r="D270" s="100">
        <v>0.48</v>
      </c>
      <c r="E270" s="100">
        <v>0.48</v>
      </c>
    </row>
    <row r="271" spans="1:5" x14ac:dyDescent="0.25">
      <c r="A271" s="75" t="s">
        <v>1173</v>
      </c>
      <c r="B271" s="96">
        <v>1</v>
      </c>
      <c r="C271" s="97">
        <v>3</v>
      </c>
      <c r="D271" s="100">
        <v>0.48</v>
      </c>
      <c r="E271" s="100">
        <v>0.48</v>
      </c>
    </row>
    <row r="272" spans="1:5" x14ac:dyDescent="0.25">
      <c r="A272" s="75" t="s">
        <v>1174</v>
      </c>
      <c r="B272" s="96">
        <v>1</v>
      </c>
      <c r="C272" s="97">
        <v>4</v>
      </c>
      <c r="D272" s="100">
        <v>0.48</v>
      </c>
      <c r="E272" s="100">
        <v>0.48</v>
      </c>
    </row>
    <row r="273" spans="1:5" x14ac:dyDescent="0.25">
      <c r="A273" s="75" t="s">
        <v>1175</v>
      </c>
      <c r="B273" s="96">
        <v>1</v>
      </c>
      <c r="C273" s="97">
        <v>31</v>
      </c>
      <c r="D273" s="100">
        <v>0.48</v>
      </c>
      <c r="E273" s="100">
        <v>0.48</v>
      </c>
    </row>
    <row r="274" spans="1:5" x14ac:dyDescent="0.25">
      <c r="A274" s="75" t="s">
        <v>1176</v>
      </c>
      <c r="B274" s="96">
        <v>3</v>
      </c>
      <c r="C274" s="97">
        <v>1</v>
      </c>
      <c r="D274" s="100">
        <v>0.49</v>
      </c>
      <c r="E274" s="100">
        <v>0.48</v>
      </c>
    </row>
    <row r="275" spans="1:5" x14ac:dyDescent="0.25">
      <c r="A275" s="75" t="s">
        <v>1177</v>
      </c>
      <c r="B275" s="96">
        <v>5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1178</v>
      </c>
      <c r="B276" s="96">
        <v>3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1179</v>
      </c>
      <c r="B277" s="96">
        <v>13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1180</v>
      </c>
      <c r="B278" s="96">
        <v>3</v>
      </c>
      <c r="C278" s="97">
        <v>1</v>
      </c>
      <c r="D278" s="100">
        <v>0.47000000000000003</v>
      </c>
      <c r="E278" s="100">
        <v>0.47000000000000003</v>
      </c>
    </row>
    <row r="279" spans="1:5" x14ac:dyDescent="0.25">
      <c r="A279" s="75" t="s">
        <v>1181</v>
      </c>
      <c r="B279" s="96">
        <v>1</v>
      </c>
      <c r="C279" s="97">
        <v>20</v>
      </c>
      <c r="D279" s="100">
        <v>0.47000000000000003</v>
      </c>
      <c r="E279" s="100">
        <v>0.47000000000000003</v>
      </c>
    </row>
    <row r="280" spans="1:5" x14ac:dyDescent="0.25">
      <c r="A280" s="75" t="s">
        <v>1182</v>
      </c>
      <c r="B280" s="96">
        <v>1</v>
      </c>
      <c r="C280" s="97">
        <v>8</v>
      </c>
      <c r="D280" s="100">
        <v>0.47000000000000003</v>
      </c>
      <c r="E280" s="100">
        <v>0.47000000000000003</v>
      </c>
    </row>
    <row r="281" spans="1:5" x14ac:dyDescent="0.25">
      <c r="A281" s="75" t="s">
        <v>1183</v>
      </c>
      <c r="B281" s="96">
        <v>1</v>
      </c>
      <c r="C281" s="97">
        <v>18</v>
      </c>
      <c r="D281" s="100">
        <v>0.47000000000000003</v>
      </c>
      <c r="E281" s="100">
        <v>0.47000000000000003</v>
      </c>
    </row>
    <row r="282" spans="1:5" x14ac:dyDescent="0.25">
      <c r="A282" s="75" t="s">
        <v>1184</v>
      </c>
      <c r="B282" s="96">
        <v>1</v>
      </c>
      <c r="C282" s="97">
        <v>6</v>
      </c>
      <c r="D282" s="100">
        <v>0.47000000000000003</v>
      </c>
      <c r="E282" s="100">
        <v>0.47000000000000003</v>
      </c>
    </row>
    <row r="283" spans="1:5" x14ac:dyDescent="0.25">
      <c r="A283" s="75" t="s">
        <v>1185</v>
      </c>
      <c r="B283" s="96">
        <v>1</v>
      </c>
      <c r="C283" s="97">
        <v>12</v>
      </c>
      <c r="D283" s="100">
        <v>0.47000000000000003</v>
      </c>
      <c r="E283" s="100">
        <v>0.47000000000000003</v>
      </c>
    </row>
    <row r="284" spans="1:5" x14ac:dyDescent="0.25">
      <c r="A284" s="75" t="s">
        <v>1186</v>
      </c>
      <c r="B284" s="96">
        <v>2</v>
      </c>
      <c r="C284" s="97">
        <v>1</v>
      </c>
      <c r="D284" s="100">
        <v>0.48</v>
      </c>
      <c r="E284" s="100">
        <v>0.47000000000000003</v>
      </c>
    </row>
    <row r="285" spans="1:5" x14ac:dyDescent="0.25">
      <c r="A285" s="75" t="s">
        <v>1187</v>
      </c>
      <c r="B285" s="96">
        <v>1</v>
      </c>
      <c r="C285" s="97">
        <v>2</v>
      </c>
      <c r="D285" s="100">
        <v>0.46</v>
      </c>
      <c r="E285" s="100">
        <v>0.46</v>
      </c>
    </row>
    <row r="286" spans="1:5" x14ac:dyDescent="0.25">
      <c r="A286" s="75" t="s">
        <v>1188</v>
      </c>
      <c r="B286" s="96">
        <v>2</v>
      </c>
      <c r="C286" s="97">
        <v>1</v>
      </c>
      <c r="D286" s="100">
        <v>0.46</v>
      </c>
      <c r="E286" s="100">
        <v>0.46</v>
      </c>
    </row>
    <row r="287" spans="1:5" x14ac:dyDescent="0.25">
      <c r="A287" s="75" t="s">
        <v>1189</v>
      </c>
      <c r="B287" s="96">
        <v>2</v>
      </c>
      <c r="C287" s="97">
        <v>1</v>
      </c>
      <c r="D287" s="100">
        <v>0.46</v>
      </c>
      <c r="E287" s="100">
        <v>0.46</v>
      </c>
    </row>
    <row r="288" spans="1:5" x14ac:dyDescent="0.25">
      <c r="A288" s="75" t="s">
        <v>1190</v>
      </c>
      <c r="B288" s="96">
        <v>1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1191</v>
      </c>
      <c r="B289" s="96">
        <v>4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1192</v>
      </c>
      <c r="B290" s="96">
        <v>3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1193</v>
      </c>
      <c r="B291" s="96">
        <v>3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1194</v>
      </c>
      <c r="B292" s="96">
        <v>1</v>
      </c>
      <c r="C292" s="97">
        <v>5</v>
      </c>
      <c r="D292" s="100">
        <v>0.46</v>
      </c>
      <c r="E292" s="100">
        <v>0.46</v>
      </c>
    </row>
    <row r="293" spans="1:5" x14ac:dyDescent="0.25">
      <c r="A293" s="75" t="s">
        <v>1195</v>
      </c>
      <c r="B293" s="96">
        <v>1</v>
      </c>
      <c r="C293" s="97">
        <v>6</v>
      </c>
      <c r="D293" s="100">
        <v>0.47000000000000003</v>
      </c>
      <c r="E293" s="100">
        <v>0.46</v>
      </c>
    </row>
    <row r="294" spans="1:5" x14ac:dyDescent="0.25">
      <c r="A294" s="75" t="s">
        <v>1196</v>
      </c>
      <c r="B294" s="96">
        <v>1</v>
      </c>
      <c r="C294" s="97">
        <v>25</v>
      </c>
      <c r="D294" s="100">
        <v>0.46</v>
      </c>
      <c r="E294" s="100">
        <v>0.46</v>
      </c>
    </row>
    <row r="295" spans="1:5" x14ac:dyDescent="0.25">
      <c r="A295" s="75" t="s">
        <v>1197</v>
      </c>
      <c r="B295" s="96">
        <v>1</v>
      </c>
      <c r="C295" s="97">
        <v>23</v>
      </c>
      <c r="D295" s="100">
        <v>0.46</v>
      </c>
      <c r="E295" s="100">
        <v>0.46</v>
      </c>
    </row>
    <row r="296" spans="1:5" x14ac:dyDescent="0.25">
      <c r="A296" s="75" t="s">
        <v>1198</v>
      </c>
      <c r="B296" s="96">
        <v>1</v>
      </c>
      <c r="C296" s="97">
        <v>3</v>
      </c>
      <c r="D296" s="100">
        <v>0.46</v>
      </c>
      <c r="E296" s="100">
        <v>0.46</v>
      </c>
    </row>
    <row r="297" spans="1:5" x14ac:dyDescent="0.25">
      <c r="A297" s="75" t="s">
        <v>1199</v>
      </c>
      <c r="B297" s="96">
        <v>1</v>
      </c>
      <c r="C297" s="97">
        <v>3</v>
      </c>
      <c r="D297" s="100">
        <v>0.46</v>
      </c>
      <c r="E297" s="100">
        <v>0.46</v>
      </c>
    </row>
    <row r="298" spans="1:5" x14ac:dyDescent="0.25">
      <c r="A298" s="75" t="s">
        <v>1200</v>
      </c>
      <c r="B298" s="96">
        <v>1</v>
      </c>
      <c r="C298" s="97">
        <v>15</v>
      </c>
      <c r="D298" s="100">
        <v>0.47000000000000003</v>
      </c>
      <c r="E298" s="100">
        <v>0.46</v>
      </c>
    </row>
    <row r="299" spans="1:5" x14ac:dyDescent="0.25">
      <c r="A299" s="75" t="s">
        <v>1201</v>
      </c>
      <c r="B299" s="96">
        <v>1</v>
      </c>
      <c r="C299" s="97">
        <v>3</v>
      </c>
      <c r="D299" s="100">
        <v>0.46</v>
      </c>
      <c r="E299" s="100">
        <v>0.46</v>
      </c>
    </row>
    <row r="300" spans="1:5" x14ac:dyDescent="0.25">
      <c r="A300" s="75" t="s">
        <v>1202</v>
      </c>
      <c r="B300" s="96">
        <v>1</v>
      </c>
      <c r="C300" s="97">
        <v>12</v>
      </c>
      <c r="D300" s="100">
        <v>0.47000000000000003</v>
      </c>
      <c r="E300" s="100">
        <v>0.46</v>
      </c>
    </row>
    <row r="301" spans="1:5" x14ac:dyDescent="0.25">
      <c r="A301" s="75" t="s">
        <v>1203</v>
      </c>
      <c r="B301" s="96">
        <v>1</v>
      </c>
      <c r="C301" s="97">
        <v>8</v>
      </c>
      <c r="D301" s="100">
        <v>0.47000000000000003</v>
      </c>
      <c r="E301" s="100">
        <v>0.46</v>
      </c>
    </row>
    <row r="302" spans="1:5" x14ac:dyDescent="0.25">
      <c r="A302" s="75" t="s">
        <v>1204</v>
      </c>
      <c r="B302" s="96">
        <v>1</v>
      </c>
      <c r="C302" s="97">
        <v>9</v>
      </c>
      <c r="D302" s="100">
        <v>0.46</v>
      </c>
      <c r="E302" s="100">
        <v>0.46</v>
      </c>
    </row>
    <row r="303" spans="1:5" x14ac:dyDescent="0.25">
      <c r="A303" s="75" t="s">
        <v>1205</v>
      </c>
      <c r="B303" s="96">
        <v>1</v>
      </c>
      <c r="C303" s="97">
        <v>5</v>
      </c>
      <c r="D303" s="100">
        <v>0.46</v>
      </c>
      <c r="E303" s="100">
        <v>0.46</v>
      </c>
    </row>
    <row r="304" spans="1:5" x14ac:dyDescent="0.25">
      <c r="A304" s="75" t="s">
        <v>1206</v>
      </c>
      <c r="B304" s="96">
        <v>1</v>
      </c>
      <c r="C304" s="97">
        <v>13</v>
      </c>
      <c r="D304" s="100">
        <v>0.46</v>
      </c>
      <c r="E304" s="100">
        <v>0.46</v>
      </c>
    </row>
    <row r="305" spans="1:5" x14ac:dyDescent="0.25">
      <c r="A305" s="75" t="s">
        <v>1207</v>
      </c>
      <c r="B305" s="96">
        <v>2</v>
      </c>
      <c r="C305" s="97">
        <v>1</v>
      </c>
      <c r="D305" s="100">
        <v>0.46</v>
      </c>
      <c r="E305" s="100">
        <v>0.46</v>
      </c>
    </row>
    <row r="306" spans="1:5" x14ac:dyDescent="0.25">
      <c r="A306" s="75" t="s">
        <v>1208</v>
      </c>
      <c r="B306" s="96">
        <v>1</v>
      </c>
      <c r="C306" s="97">
        <v>1</v>
      </c>
      <c r="D306" s="100">
        <v>0.45</v>
      </c>
      <c r="E306" s="100">
        <v>0.45</v>
      </c>
    </row>
    <row r="307" spans="1:5" x14ac:dyDescent="0.25">
      <c r="A307" s="75" t="s">
        <v>1209</v>
      </c>
      <c r="B307" s="96">
        <v>1</v>
      </c>
      <c r="C307" s="97">
        <v>2</v>
      </c>
      <c r="D307" s="100">
        <v>0.45</v>
      </c>
      <c r="E307" s="100">
        <v>0.45</v>
      </c>
    </row>
    <row r="308" spans="1:5" x14ac:dyDescent="0.25">
      <c r="A308" s="75" t="s">
        <v>1210</v>
      </c>
      <c r="B308" s="96">
        <v>4</v>
      </c>
      <c r="C308" s="97">
        <v>1</v>
      </c>
      <c r="D308" s="100">
        <v>0.45</v>
      </c>
      <c r="E308" s="100">
        <v>0.45</v>
      </c>
    </row>
    <row r="309" spans="1:5" x14ac:dyDescent="0.25">
      <c r="A309" s="75" t="s">
        <v>1211</v>
      </c>
      <c r="B309" s="96">
        <v>2</v>
      </c>
      <c r="C309" s="97">
        <v>1</v>
      </c>
      <c r="D309" s="100">
        <v>0.45</v>
      </c>
      <c r="E309" s="100">
        <v>0.45</v>
      </c>
    </row>
    <row r="310" spans="1:5" x14ac:dyDescent="0.25">
      <c r="A310" s="75" t="s">
        <v>1212</v>
      </c>
      <c r="B310" s="96">
        <v>1</v>
      </c>
      <c r="C310" s="97">
        <v>21</v>
      </c>
      <c r="D310" s="100">
        <v>0.46</v>
      </c>
      <c r="E310" s="100">
        <v>0.45</v>
      </c>
    </row>
    <row r="311" spans="1:5" x14ac:dyDescent="0.25">
      <c r="A311" s="75" t="s">
        <v>1213</v>
      </c>
      <c r="B311" s="96">
        <v>1</v>
      </c>
      <c r="C311" s="97">
        <v>14</v>
      </c>
      <c r="D311" s="100">
        <v>0.46</v>
      </c>
      <c r="E311" s="100">
        <v>0.45</v>
      </c>
    </row>
    <row r="312" spans="1:5" x14ac:dyDescent="0.25">
      <c r="A312" s="75" t="s">
        <v>1214</v>
      </c>
      <c r="B312" s="96">
        <v>1</v>
      </c>
      <c r="C312" s="97">
        <v>13</v>
      </c>
      <c r="D312" s="100">
        <v>0.46</v>
      </c>
      <c r="E312" s="100">
        <v>0.45</v>
      </c>
    </row>
    <row r="313" spans="1:5" x14ac:dyDescent="0.25">
      <c r="A313" s="75" t="s">
        <v>1215</v>
      </c>
      <c r="B313" s="96">
        <v>1</v>
      </c>
      <c r="C313" s="97">
        <v>5</v>
      </c>
      <c r="D313" s="100">
        <v>0.45</v>
      </c>
      <c r="E313" s="100">
        <v>0.45</v>
      </c>
    </row>
    <row r="314" spans="1:5" x14ac:dyDescent="0.25">
      <c r="A314" s="75" t="s">
        <v>1216</v>
      </c>
      <c r="B314" s="96">
        <v>1</v>
      </c>
      <c r="C314" s="97">
        <v>19</v>
      </c>
      <c r="D314" s="100">
        <v>0.45</v>
      </c>
      <c r="E314" s="100">
        <v>0.45</v>
      </c>
    </row>
    <row r="315" spans="1:5" x14ac:dyDescent="0.25">
      <c r="A315" s="75" t="s">
        <v>1217</v>
      </c>
      <c r="B315" s="96">
        <v>1</v>
      </c>
      <c r="C315" s="97">
        <v>15</v>
      </c>
      <c r="D315" s="100">
        <v>0.46</v>
      </c>
      <c r="E315" s="100">
        <v>0.45</v>
      </c>
    </row>
    <row r="316" spans="1:5" x14ac:dyDescent="0.25">
      <c r="A316" s="75" t="s">
        <v>1218</v>
      </c>
      <c r="B316" s="96">
        <v>1</v>
      </c>
      <c r="C316" s="97">
        <v>1</v>
      </c>
      <c r="D316" s="100">
        <v>0.44</v>
      </c>
      <c r="E316" s="100">
        <v>0.44</v>
      </c>
    </row>
    <row r="317" spans="1:5" x14ac:dyDescent="0.25">
      <c r="A317" s="75" t="s">
        <v>1219</v>
      </c>
      <c r="B317" s="96">
        <v>1</v>
      </c>
      <c r="C317" s="97">
        <v>1</v>
      </c>
      <c r="D317" s="100">
        <v>0.44</v>
      </c>
      <c r="E317" s="100">
        <v>0.44</v>
      </c>
    </row>
    <row r="318" spans="1:5" x14ac:dyDescent="0.25">
      <c r="A318" s="75" t="s">
        <v>1220</v>
      </c>
      <c r="B318" s="96">
        <v>5</v>
      </c>
      <c r="C318" s="97">
        <v>1</v>
      </c>
      <c r="D318" s="100">
        <v>0.44</v>
      </c>
      <c r="E318" s="100">
        <v>0.44</v>
      </c>
    </row>
    <row r="319" spans="1:5" x14ac:dyDescent="0.25">
      <c r="A319" s="75" t="s">
        <v>1221</v>
      </c>
      <c r="B319" s="96">
        <v>1</v>
      </c>
      <c r="C319" s="97">
        <v>10</v>
      </c>
      <c r="D319" s="100">
        <v>0.44</v>
      </c>
      <c r="E319" s="100">
        <v>0.44</v>
      </c>
    </row>
    <row r="320" spans="1:5" x14ac:dyDescent="0.25">
      <c r="A320" s="75" t="s">
        <v>1222</v>
      </c>
      <c r="B320" s="96">
        <v>1</v>
      </c>
      <c r="C320" s="97">
        <v>7</v>
      </c>
      <c r="D320" s="100">
        <v>0.44</v>
      </c>
      <c r="E320" s="100">
        <v>0.44</v>
      </c>
    </row>
    <row r="321" spans="1:5" x14ac:dyDescent="0.25">
      <c r="A321" s="75" t="s">
        <v>1223</v>
      </c>
      <c r="B321" s="96">
        <v>1</v>
      </c>
      <c r="C321" s="97">
        <v>2</v>
      </c>
      <c r="D321" s="100">
        <v>0.44</v>
      </c>
      <c r="E321" s="100">
        <v>0.44</v>
      </c>
    </row>
    <row r="322" spans="1:5" x14ac:dyDescent="0.25">
      <c r="A322" s="75" t="s">
        <v>1224</v>
      </c>
      <c r="B322" s="96">
        <v>1</v>
      </c>
      <c r="C322" s="97">
        <v>5</v>
      </c>
      <c r="D322" s="100">
        <v>0.44</v>
      </c>
      <c r="E322" s="100">
        <v>0.44</v>
      </c>
    </row>
    <row r="323" spans="1:5" x14ac:dyDescent="0.25">
      <c r="A323" s="75" t="s">
        <v>1225</v>
      </c>
      <c r="B323" s="96">
        <v>6</v>
      </c>
      <c r="C323" s="97">
        <v>1</v>
      </c>
      <c r="D323" s="100">
        <v>0.44</v>
      </c>
      <c r="E323" s="100">
        <v>0.44</v>
      </c>
    </row>
    <row r="324" spans="1:5" x14ac:dyDescent="0.25">
      <c r="A324" s="75" t="s">
        <v>1226</v>
      </c>
      <c r="B324" s="96">
        <v>1</v>
      </c>
      <c r="C324" s="97">
        <v>1</v>
      </c>
      <c r="D324" s="100">
        <v>0.43</v>
      </c>
      <c r="E324" s="100">
        <v>0.43</v>
      </c>
    </row>
    <row r="325" spans="1:5" x14ac:dyDescent="0.25">
      <c r="A325" s="75" t="s">
        <v>1227</v>
      </c>
      <c r="B325" s="96">
        <v>2</v>
      </c>
      <c r="C325" s="97">
        <v>1</v>
      </c>
      <c r="D325" s="100">
        <v>0.43</v>
      </c>
      <c r="E325" s="100">
        <v>0.43</v>
      </c>
    </row>
    <row r="326" spans="1:5" x14ac:dyDescent="0.25">
      <c r="A326" s="75" t="s">
        <v>1228</v>
      </c>
      <c r="B326" s="96">
        <v>1</v>
      </c>
      <c r="C326" s="97">
        <v>10</v>
      </c>
      <c r="D326" s="100">
        <v>0.43</v>
      </c>
      <c r="E326" s="100">
        <v>0.43</v>
      </c>
    </row>
    <row r="327" spans="1:5" x14ac:dyDescent="0.25">
      <c r="A327" s="75" t="s">
        <v>1229</v>
      </c>
      <c r="B327" s="96">
        <v>1</v>
      </c>
      <c r="C327" s="97">
        <v>39</v>
      </c>
      <c r="D327" s="100">
        <v>0.43</v>
      </c>
      <c r="E327" s="100">
        <v>0.43</v>
      </c>
    </row>
    <row r="328" spans="1:5" x14ac:dyDescent="0.25">
      <c r="A328" s="75" t="s">
        <v>1230</v>
      </c>
      <c r="B328" s="96">
        <v>1</v>
      </c>
      <c r="C328" s="97">
        <v>19</v>
      </c>
      <c r="D328" s="100">
        <v>0.43</v>
      </c>
      <c r="E328" s="100">
        <v>0.43</v>
      </c>
    </row>
    <row r="329" spans="1:5" x14ac:dyDescent="0.25">
      <c r="A329" s="75" t="s">
        <v>1231</v>
      </c>
      <c r="B329" s="96">
        <v>1</v>
      </c>
      <c r="C329" s="97">
        <v>10</v>
      </c>
      <c r="D329" s="100">
        <v>0.43</v>
      </c>
      <c r="E329" s="100">
        <v>0.43</v>
      </c>
    </row>
    <row r="330" spans="1:5" x14ac:dyDescent="0.25">
      <c r="A330" s="75" t="s">
        <v>1232</v>
      </c>
      <c r="B330" s="96">
        <v>1</v>
      </c>
      <c r="C330" s="97">
        <v>19</v>
      </c>
      <c r="D330" s="100">
        <v>0.43</v>
      </c>
      <c r="E330" s="100">
        <v>0.43</v>
      </c>
    </row>
    <row r="331" spans="1:5" x14ac:dyDescent="0.25">
      <c r="A331" s="75" t="s">
        <v>1233</v>
      </c>
      <c r="B331" s="96">
        <v>6</v>
      </c>
      <c r="C331" s="97">
        <v>1</v>
      </c>
      <c r="D331" s="100">
        <v>0.43</v>
      </c>
      <c r="E331" s="100">
        <v>0.43</v>
      </c>
    </row>
    <row r="332" spans="1:5" x14ac:dyDescent="0.25">
      <c r="A332" s="75" t="s">
        <v>1234</v>
      </c>
      <c r="B332" s="96">
        <v>1</v>
      </c>
      <c r="C332" s="97">
        <v>2</v>
      </c>
      <c r="D332" s="100">
        <v>0.42</v>
      </c>
      <c r="E332" s="100">
        <v>0.42</v>
      </c>
    </row>
    <row r="333" spans="1:5" x14ac:dyDescent="0.25">
      <c r="A333" s="75" t="s">
        <v>1235</v>
      </c>
      <c r="B333" s="96">
        <v>2</v>
      </c>
      <c r="C333" s="97">
        <v>1</v>
      </c>
      <c r="D333" s="100">
        <v>0.42</v>
      </c>
      <c r="E333" s="100">
        <v>0.42</v>
      </c>
    </row>
    <row r="334" spans="1:5" x14ac:dyDescent="0.25">
      <c r="A334" s="75" t="s">
        <v>1236</v>
      </c>
      <c r="B334" s="96">
        <v>1</v>
      </c>
      <c r="C334" s="97">
        <v>3</v>
      </c>
      <c r="D334" s="100">
        <v>0.43</v>
      </c>
      <c r="E334" s="100">
        <v>0.42</v>
      </c>
    </row>
    <row r="335" spans="1:5" x14ac:dyDescent="0.25">
      <c r="A335" s="75" t="s">
        <v>1237</v>
      </c>
      <c r="B335" s="96">
        <v>1</v>
      </c>
      <c r="C335" s="97">
        <v>48</v>
      </c>
      <c r="D335" s="100">
        <v>0.42</v>
      </c>
      <c r="E335" s="100">
        <v>0.42</v>
      </c>
    </row>
    <row r="336" spans="1:5" x14ac:dyDescent="0.25">
      <c r="A336" s="75" t="s">
        <v>1238</v>
      </c>
      <c r="B336" s="96">
        <v>3</v>
      </c>
      <c r="C336" s="97">
        <v>1</v>
      </c>
      <c r="D336" s="100">
        <v>0.41000000000000003</v>
      </c>
      <c r="E336" s="100">
        <v>0.41000000000000003</v>
      </c>
    </row>
    <row r="337" spans="1:5" x14ac:dyDescent="0.25">
      <c r="A337" s="75" t="s">
        <v>1239</v>
      </c>
      <c r="B337" s="96">
        <v>3</v>
      </c>
      <c r="C337" s="97">
        <v>1</v>
      </c>
      <c r="D337" s="100">
        <v>0.41000000000000003</v>
      </c>
      <c r="E337" s="100">
        <v>0.41000000000000003</v>
      </c>
    </row>
    <row r="338" spans="1:5" x14ac:dyDescent="0.25">
      <c r="A338" s="75" t="s">
        <v>1240</v>
      </c>
      <c r="B338" s="96">
        <v>1</v>
      </c>
      <c r="C338" s="97">
        <v>16</v>
      </c>
      <c r="D338" s="100">
        <v>0.41000000000000003</v>
      </c>
      <c r="E338" s="100">
        <v>0.41000000000000003</v>
      </c>
    </row>
    <row r="339" spans="1:5" x14ac:dyDescent="0.25">
      <c r="A339" s="75" t="s">
        <v>1241</v>
      </c>
      <c r="B339" s="96">
        <v>1</v>
      </c>
      <c r="C339" s="97">
        <v>4</v>
      </c>
      <c r="D339" s="100">
        <v>0.41000000000000003</v>
      </c>
      <c r="E339" s="100">
        <v>0.41000000000000003</v>
      </c>
    </row>
    <row r="340" spans="1:5" x14ac:dyDescent="0.25">
      <c r="A340" s="75" t="s">
        <v>1242</v>
      </c>
      <c r="B340" s="96">
        <v>1</v>
      </c>
      <c r="C340" s="97">
        <v>15</v>
      </c>
      <c r="D340" s="100">
        <v>0.41000000000000003</v>
      </c>
      <c r="E340" s="100">
        <v>0.41000000000000003</v>
      </c>
    </row>
    <row r="341" spans="1:5" x14ac:dyDescent="0.25">
      <c r="A341" s="75" t="s">
        <v>1243</v>
      </c>
      <c r="B341" s="96">
        <v>1</v>
      </c>
      <c r="C341" s="97">
        <v>7</v>
      </c>
      <c r="D341" s="100">
        <v>0.41000000000000003</v>
      </c>
      <c r="E341" s="100">
        <v>0.41000000000000003</v>
      </c>
    </row>
    <row r="342" spans="1:5" x14ac:dyDescent="0.25">
      <c r="A342" s="75" t="s">
        <v>1244</v>
      </c>
      <c r="B342" s="96">
        <v>1</v>
      </c>
      <c r="C342" s="97">
        <v>7</v>
      </c>
      <c r="D342" s="100">
        <v>0.4</v>
      </c>
      <c r="E342" s="100">
        <v>0.41000000000000003</v>
      </c>
    </row>
    <row r="343" spans="1:5" x14ac:dyDescent="0.25">
      <c r="A343" s="75" t="s">
        <v>1245</v>
      </c>
      <c r="B343" s="96">
        <v>1</v>
      </c>
      <c r="C343" s="97">
        <v>7</v>
      </c>
      <c r="D343" s="100">
        <v>0.41000000000000003</v>
      </c>
      <c r="E343" s="100">
        <v>0.41000000000000003</v>
      </c>
    </row>
    <row r="344" spans="1:5" x14ac:dyDescent="0.25">
      <c r="A344" s="75" t="s">
        <v>1246</v>
      </c>
      <c r="B344" s="96">
        <v>1</v>
      </c>
      <c r="C344" s="97">
        <v>9</v>
      </c>
      <c r="D344" s="100">
        <v>0.41000000000000003</v>
      </c>
      <c r="E344" s="100">
        <v>0.41000000000000003</v>
      </c>
    </row>
    <row r="345" spans="1:5" x14ac:dyDescent="0.25">
      <c r="A345" s="75" t="s">
        <v>1247</v>
      </c>
      <c r="B345" s="96">
        <v>1</v>
      </c>
      <c r="C345" s="97">
        <v>1</v>
      </c>
      <c r="D345" s="100">
        <v>0.42</v>
      </c>
      <c r="E345" s="100">
        <v>0.41000000000000003</v>
      </c>
    </row>
    <row r="346" spans="1:5" x14ac:dyDescent="0.25">
      <c r="A346" s="75" t="s">
        <v>1248</v>
      </c>
      <c r="B346" s="96">
        <v>3</v>
      </c>
      <c r="C346" s="97">
        <v>1</v>
      </c>
      <c r="D346" s="100">
        <v>0.4</v>
      </c>
      <c r="E346" s="100">
        <v>0.4</v>
      </c>
    </row>
    <row r="347" spans="1:5" x14ac:dyDescent="0.25">
      <c r="A347" s="75" t="s">
        <v>1249</v>
      </c>
      <c r="B347" s="96">
        <v>2</v>
      </c>
      <c r="C347" s="97">
        <v>1</v>
      </c>
      <c r="D347" s="100">
        <v>0.4</v>
      </c>
      <c r="E347" s="100">
        <v>0.4</v>
      </c>
    </row>
    <row r="348" spans="1:5" x14ac:dyDescent="0.25">
      <c r="A348" s="75" t="s">
        <v>1250</v>
      </c>
      <c r="B348" s="96">
        <v>1</v>
      </c>
      <c r="C348" s="97">
        <v>5</v>
      </c>
      <c r="D348" s="100">
        <v>0.39</v>
      </c>
      <c r="E348" s="100">
        <v>0.4</v>
      </c>
    </row>
    <row r="349" spans="1:5" x14ac:dyDescent="0.25">
      <c r="A349" s="75" t="s">
        <v>1251</v>
      </c>
      <c r="B349" s="96">
        <v>1</v>
      </c>
      <c r="C349" s="97">
        <v>3</v>
      </c>
      <c r="D349" s="100">
        <v>0.39</v>
      </c>
      <c r="E349" s="100">
        <v>0.4</v>
      </c>
    </row>
    <row r="350" spans="1:5" x14ac:dyDescent="0.25">
      <c r="A350" s="75" t="s">
        <v>1252</v>
      </c>
      <c r="B350" s="96">
        <v>1</v>
      </c>
      <c r="C350" s="97">
        <v>12</v>
      </c>
      <c r="D350" s="100">
        <v>0.39</v>
      </c>
      <c r="E350" s="100">
        <v>0.4</v>
      </c>
    </row>
    <row r="351" spans="1:5" x14ac:dyDescent="0.25">
      <c r="A351" s="75" t="s">
        <v>1253</v>
      </c>
      <c r="B351" s="96">
        <v>1</v>
      </c>
      <c r="C351" s="97">
        <v>15</v>
      </c>
      <c r="D351" s="100">
        <v>0.4</v>
      </c>
      <c r="E351" s="100">
        <v>0.4</v>
      </c>
    </row>
    <row r="352" spans="1:5" x14ac:dyDescent="0.25">
      <c r="A352" s="75" t="s">
        <v>1254</v>
      </c>
      <c r="B352" s="96">
        <v>1</v>
      </c>
      <c r="C352" s="97">
        <v>6</v>
      </c>
      <c r="D352" s="100">
        <v>0.4</v>
      </c>
      <c r="E352" s="100">
        <v>0.4</v>
      </c>
    </row>
    <row r="353" spans="1:5" x14ac:dyDescent="0.25">
      <c r="A353" s="75" t="s">
        <v>1255</v>
      </c>
      <c r="B353" s="96">
        <v>1</v>
      </c>
      <c r="C353" s="97">
        <v>6</v>
      </c>
      <c r="D353" s="100">
        <v>0.4</v>
      </c>
      <c r="E353" s="100">
        <v>0.4</v>
      </c>
    </row>
    <row r="354" spans="1:5" x14ac:dyDescent="0.25">
      <c r="A354" s="75" t="s">
        <v>1256</v>
      </c>
      <c r="B354" s="96">
        <v>1</v>
      </c>
      <c r="C354" s="97">
        <v>2</v>
      </c>
      <c r="D354" s="100">
        <v>0.4</v>
      </c>
      <c r="E354" s="100">
        <v>0.4</v>
      </c>
    </row>
    <row r="355" spans="1:5" x14ac:dyDescent="0.25">
      <c r="A355" s="75" t="s">
        <v>1257</v>
      </c>
      <c r="B355" s="96">
        <v>1</v>
      </c>
      <c r="C355" s="97">
        <v>17</v>
      </c>
      <c r="D355" s="100">
        <v>0.4</v>
      </c>
      <c r="E355" s="100">
        <v>0.4</v>
      </c>
    </row>
    <row r="356" spans="1:5" x14ac:dyDescent="0.25">
      <c r="A356" s="75" t="s">
        <v>1258</v>
      </c>
      <c r="B356" s="96">
        <v>1</v>
      </c>
      <c r="C356" s="97">
        <v>10</v>
      </c>
      <c r="D356" s="100">
        <v>0.4</v>
      </c>
      <c r="E356" s="100">
        <v>0.4</v>
      </c>
    </row>
    <row r="357" spans="1:5" x14ac:dyDescent="0.25">
      <c r="A357" s="75" t="s">
        <v>1259</v>
      </c>
      <c r="B357" s="96">
        <v>4</v>
      </c>
      <c r="C357" s="97">
        <v>1</v>
      </c>
      <c r="D357" s="100">
        <v>0.4</v>
      </c>
      <c r="E357" s="100">
        <v>0.4</v>
      </c>
    </row>
    <row r="358" spans="1:5" x14ac:dyDescent="0.25">
      <c r="A358" s="75" t="s">
        <v>1260</v>
      </c>
      <c r="B358" s="96">
        <v>4</v>
      </c>
      <c r="C358" s="97">
        <v>1</v>
      </c>
      <c r="D358" s="100">
        <v>0.4</v>
      </c>
      <c r="E358" s="100">
        <v>0.4</v>
      </c>
    </row>
    <row r="359" spans="1:5" x14ac:dyDescent="0.25">
      <c r="A359" s="75" t="s">
        <v>1261</v>
      </c>
      <c r="B359" s="96">
        <v>2</v>
      </c>
      <c r="C359" s="97">
        <v>1</v>
      </c>
      <c r="D359" s="100">
        <v>0.4</v>
      </c>
      <c r="E359" s="100">
        <v>0.4</v>
      </c>
    </row>
    <row r="360" spans="1:5" x14ac:dyDescent="0.25">
      <c r="A360" s="75" t="s">
        <v>1262</v>
      </c>
      <c r="B360" s="96">
        <v>1</v>
      </c>
      <c r="C360" s="97">
        <v>1</v>
      </c>
      <c r="D360" s="100">
        <v>0.39</v>
      </c>
      <c r="E360" s="100">
        <v>0.39</v>
      </c>
    </row>
    <row r="361" spans="1:5" x14ac:dyDescent="0.25">
      <c r="A361" s="75" t="s">
        <v>1263</v>
      </c>
      <c r="B361" s="96">
        <v>1</v>
      </c>
      <c r="C361" s="97">
        <v>2</v>
      </c>
      <c r="D361" s="100">
        <v>0.39</v>
      </c>
      <c r="E361" s="100">
        <v>0.39</v>
      </c>
    </row>
    <row r="362" spans="1:5" x14ac:dyDescent="0.25">
      <c r="A362" s="75" t="s">
        <v>1264</v>
      </c>
      <c r="B362" s="96">
        <v>1</v>
      </c>
      <c r="C362" s="97">
        <v>8</v>
      </c>
      <c r="D362" s="100">
        <v>0.39</v>
      </c>
      <c r="E362" s="100">
        <v>0.39</v>
      </c>
    </row>
    <row r="363" spans="1:5" x14ac:dyDescent="0.25">
      <c r="A363" s="75" t="s">
        <v>1265</v>
      </c>
      <c r="B363" s="96">
        <v>1</v>
      </c>
      <c r="C363" s="97">
        <v>5</v>
      </c>
      <c r="D363" s="100">
        <v>0.39</v>
      </c>
      <c r="E363" s="100">
        <v>0.39</v>
      </c>
    </row>
    <row r="364" spans="1:5" x14ac:dyDescent="0.25">
      <c r="A364" s="75" t="s">
        <v>1266</v>
      </c>
      <c r="B364" s="96">
        <v>2</v>
      </c>
      <c r="C364" s="97">
        <v>1</v>
      </c>
      <c r="D364" s="100">
        <v>0.38</v>
      </c>
      <c r="E364" s="100">
        <v>0.38</v>
      </c>
    </row>
    <row r="365" spans="1:5" x14ac:dyDescent="0.25">
      <c r="A365" s="75" t="s">
        <v>1267</v>
      </c>
      <c r="B365" s="96">
        <v>1</v>
      </c>
      <c r="C365" s="97">
        <v>4</v>
      </c>
      <c r="D365" s="100">
        <v>0.38</v>
      </c>
      <c r="E365" s="100">
        <v>0.38</v>
      </c>
    </row>
    <row r="366" spans="1:5" x14ac:dyDescent="0.25">
      <c r="A366" s="75" t="s">
        <v>1268</v>
      </c>
      <c r="B366" s="96">
        <v>1</v>
      </c>
      <c r="C366" s="97">
        <v>3</v>
      </c>
      <c r="D366" s="100">
        <v>0.38</v>
      </c>
      <c r="E366" s="100">
        <v>0.38</v>
      </c>
    </row>
    <row r="367" spans="1:5" x14ac:dyDescent="0.25">
      <c r="A367" s="75" t="s">
        <v>1269</v>
      </c>
      <c r="B367" s="96">
        <v>1</v>
      </c>
      <c r="C367" s="97">
        <v>4</v>
      </c>
      <c r="D367" s="100">
        <v>0.39</v>
      </c>
      <c r="E367" s="100">
        <v>0.38</v>
      </c>
    </row>
    <row r="368" spans="1:5" x14ac:dyDescent="0.25">
      <c r="A368" s="75" t="s">
        <v>1270</v>
      </c>
      <c r="B368" s="96">
        <v>1</v>
      </c>
      <c r="C368" s="97">
        <v>11</v>
      </c>
      <c r="D368" s="100">
        <v>0.38</v>
      </c>
      <c r="E368" s="100">
        <v>0.38</v>
      </c>
    </row>
    <row r="369" spans="1:5" x14ac:dyDescent="0.25">
      <c r="A369" s="75" t="s">
        <v>1271</v>
      </c>
      <c r="B369" s="96">
        <v>4</v>
      </c>
      <c r="C369" s="97">
        <v>1</v>
      </c>
      <c r="D369" s="100">
        <v>0.38</v>
      </c>
      <c r="E369" s="100">
        <v>0.38</v>
      </c>
    </row>
    <row r="370" spans="1:5" x14ac:dyDescent="0.25">
      <c r="A370" s="75" t="s">
        <v>1272</v>
      </c>
      <c r="B370" s="96">
        <v>4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1273</v>
      </c>
      <c r="B371" s="96">
        <v>1</v>
      </c>
      <c r="C371" s="97">
        <v>2</v>
      </c>
      <c r="D371" s="100">
        <v>0.37</v>
      </c>
      <c r="E371" s="100">
        <v>0.37</v>
      </c>
    </row>
    <row r="372" spans="1:5" x14ac:dyDescent="0.25">
      <c r="A372" s="75" t="s">
        <v>1274</v>
      </c>
      <c r="B372" s="96">
        <v>1</v>
      </c>
      <c r="C372" s="97">
        <v>3</v>
      </c>
      <c r="D372" s="100">
        <v>0.37</v>
      </c>
      <c r="E372" s="100">
        <v>0.37</v>
      </c>
    </row>
    <row r="373" spans="1:5" x14ac:dyDescent="0.25">
      <c r="A373" s="75" t="s">
        <v>1275</v>
      </c>
      <c r="B373" s="96">
        <v>2</v>
      </c>
      <c r="C373" s="97">
        <v>1</v>
      </c>
      <c r="D373" s="100">
        <v>0.37</v>
      </c>
      <c r="E373" s="100">
        <v>0.37</v>
      </c>
    </row>
    <row r="374" spans="1:5" x14ac:dyDescent="0.25">
      <c r="A374" s="75" t="s">
        <v>1276</v>
      </c>
      <c r="B374" s="96">
        <v>4</v>
      </c>
      <c r="C374" s="97">
        <v>1</v>
      </c>
      <c r="D374" s="100">
        <v>0.37</v>
      </c>
      <c r="E374" s="100">
        <v>0.37</v>
      </c>
    </row>
    <row r="375" spans="1:5" x14ac:dyDescent="0.25">
      <c r="A375" s="75" t="s">
        <v>1277</v>
      </c>
      <c r="B375" s="96">
        <v>1</v>
      </c>
      <c r="C375" s="97">
        <v>1</v>
      </c>
      <c r="D375" s="100">
        <v>0.37</v>
      </c>
      <c r="E375" s="100">
        <v>0.37</v>
      </c>
    </row>
    <row r="376" spans="1:5" x14ac:dyDescent="0.25">
      <c r="A376" s="75" t="s">
        <v>1278</v>
      </c>
      <c r="B376" s="96">
        <v>1</v>
      </c>
      <c r="C376" s="97">
        <v>1</v>
      </c>
      <c r="D376" s="100">
        <v>0.36</v>
      </c>
      <c r="E376" s="100">
        <v>0.36</v>
      </c>
    </row>
    <row r="377" spans="1:5" x14ac:dyDescent="0.25">
      <c r="A377" s="75" t="s">
        <v>1279</v>
      </c>
      <c r="B377" s="96">
        <v>4</v>
      </c>
      <c r="C377" s="97">
        <v>1</v>
      </c>
      <c r="D377" s="100">
        <v>0.36</v>
      </c>
      <c r="E377" s="100">
        <v>0.36</v>
      </c>
    </row>
    <row r="378" spans="1:5" x14ac:dyDescent="0.25">
      <c r="A378" s="75" t="s">
        <v>1280</v>
      </c>
      <c r="B378" s="96">
        <v>3</v>
      </c>
      <c r="C378" s="97">
        <v>1</v>
      </c>
      <c r="D378" s="100">
        <v>0.36</v>
      </c>
      <c r="E378" s="100">
        <v>0.36</v>
      </c>
    </row>
    <row r="379" spans="1:5" x14ac:dyDescent="0.25">
      <c r="A379" s="75" t="s">
        <v>1281</v>
      </c>
      <c r="B379" s="96">
        <v>1</v>
      </c>
      <c r="C379" s="97">
        <v>2</v>
      </c>
      <c r="D379" s="100">
        <v>0.37</v>
      </c>
      <c r="E379" s="100">
        <v>0.36</v>
      </c>
    </row>
    <row r="380" spans="1:5" x14ac:dyDescent="0.25">
      <c r="A380" s="75" t="s">
        <v>1282</v>
      </c>
      <c r="B380" s="96">
        <v>1</v>
      </c>
      <c r="C380" s="97">
        <v>3</v>
      </c>
      <c r="D380" s="100">
        <v>0.36</v>
      </c>
      <c r="E380" s="100">
        <v>0.36</v>
      </c>
    </row>
    <row r="381" spans="1:5" x14ac:dyDescent="0.25">
      <c r="A381" s="75" t="s">
        <v>1283</v>
      </c>
      <c r="B381" s="96">
        <v>1</v>
      </c>
      <c r="C381" s="97">
        <v>7</v>
      </c>
      <c r="D381" s="100">
        <v>0.36</v>
      </c>
      <c r="E381" s="100">
        <v>0.36</v>
      </c>
    </row>
    <row r="382" spans="1:5" x14ac:dyDescent="0.25">
      <c r="A382" s="75" t="s">
        <v>1284</v>
      </c>
      <c r="B382" s="96">
        <v>1</v>
      </c>
      <c r="C382" s="97">
        <v>4</v>
      </c>
      <c r="D382" s="100">
        <v>0.36</v>
      </c>
      <c r="E382" s="100">
        <v>0.36</v>
      </c>
    </row>
    <row r="383" spans="1:5" x14ac:dyDescent="0.25">
      <c r="A383" s="75" t="s">
        <v>1285</v>
      </c>
      <c r="B383" s="96">
        <v>1</v>
      </c>
      <c r="C383" s="97">
        <v>3</v>
      </c>
      <c r="D383" s="100">
        <v>0.35000000000000003</v>
      </c>
      <c r="E383" s="100">
        <v>0.35000000000000003</v>
      </c>
    </row>
    <row r="384" spans="1:5" x14ac:dyDescent="0.25">
      <c r="A384" s="75" t="s">
        <v>1286</v>
      </c>
      <c r="B384" s="96">
        <v>1</v>
      </c>
      <c r="C384" s="97">
        <v>4</v>
      </c>
      <c r="D384" s="100">
        <v>0.35000000000000003</v>
      </c>
      <c r="E384" s="100">
        <v>0.35000000000000003</v>
      </c>
    </row>
    <row r="385" spans="1:5" x14ac:dyDescent="0.25">
      <c r="A385" s="75" t="s">
        <v>1287</v>
      </c>
      <c r="B385" s="96">
        <v>1</v>
      </c>
      <c r="C385" s="97">
        <v>16</v>
      </c>
      <c r="D385" s="100">
        <v>0.35000000000000003</v>
      </c>
      <c r="E385" s="100">
        <v>0.35000000000000003</v>
      </c>
    </row>
    <row r="386" spans="1:5" x14ac:dyDescent="0.25">
      <c r="A386" s="75" t="s">
        <v>1288</v>
      </c>
      <c r="B386" s="96">
        <v>8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1289</v>
      </c>
      <c r="B387" s="96">
        <v>6</v>
      </c>
      <c r="C387" s="97">
        <v>1</v>
      </c>
      <c r="D387" s="100">
        <v>0.34</v>
      </c>
      <c r="E387" s="100">
        <v>0.34</v>
      </c>
    </row>
    <row r="388" spans="1:5" x14ac:dyDescent="0.25">
      <c r="A388" s="75" t="s">
        <v>1290</v>
      </c>
      <c r="B388" s="96">
        <v>1</v>
      </c>
      <c r="C388" s="97">
        <v>7</v>
      </c>
      <c r="D388" s="100">
        <v>0.34</v>
      </c>
      <c r="E388" s="100">
        <v>0.34</v>
      </c>
    </row>
    <row r="389" spans="1:5" x14ac:dyDescent="0.25">
      <c r="A389" s="75" t="s">
        <v>1291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1292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1293</v>
      </c>
      <c r="B391" s="96">
        <v>3</v>
      </c>
      <c r="C391" s="97">
        <v>1</v>
      </c>
      <c r="D391" s="100">
        <v>0.31</v>
      </c>
      <c r="E391" s="100">
        <v>0.31</v>
      </c>
    </row>
    <row r="392" spans="1:5" x14ac:dyDescent="0.25">
      <c r="A392" s="75" t="s">
        <v>1294</v>
      </c>
      <c r="B392" s="96">
        <v>4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1295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1296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1297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1298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1299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1300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topLeftCell="A43" zoomScale="80" zoomScaleNormal="100" zoomScaleSheetLayoutView="80" workbookViewId="0">
      <selection activeCell="C66" sqref="C66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1301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8 SEPTEMBRE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1302</v>
      </c>
      <c r="C5" s="64">
        <v>0.11324968462823146</v>
      </c>
      <c r="D5" s="40">
        <v>0.11301076098011328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0.1401414936409604</v>
      </c>
      <c r="D6" s="45">
        <v>0.14063851649581194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0.25593442133151201</v>
      </c>
      <c r="D7" s="50">
        <v>0.25587281411618223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5.4931690000742807E-2</v>
      </c>
      <c r="D8" s="50">
        <v>5.615238399086242E-2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0.1681526149009957</v>
      </c>
      <c r="D9" s="50">
        <v>0.16751057623099003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0.10284268965442769</v>
      </c>
      <c r="D10" s="50">
        <v>0.1028415130430279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1303</v>
      </c>
      <c r="C11" s="39">
        <v>0.12816902544849662</v>
      </c>
      <c r="D11" s="50">
        <v>0.12790195294921075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0.16540940482441188</v>
      </c>
      <c r="D12" s="50">
        <v>0.16506854449766806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0.13037202998349903</v>
      </c>
      <c r="D13" s="50">
        <v>0.13005203540385726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0.11354576634277033</v>
      </c>
      <c r="D14" s="50">
        <v>0.11356252605854848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7.1337490135019874E-2</v>
      </c>
      <c r="D15" s="50">
        <v>7.186429373406189E-2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8.9947674401469266E-2</v>
      </c>
      <c r="D16" s="50">
        <v>8.9853872655141526E-2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0.11795727149630986</v>
      </c>
      <c r="D17" s="50">
        <v>0.11873497288411186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1304</v>
      </c>
      <c r="C18" s="39">
        <v>0.13409873769470532</v>
      </c>
      <c r="D18" s="50">
        <v>0.13431281369604936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0.10218732273387406</v>
      </c>
      <c r="D19" s="50">
        <v>0.10219603474666783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0.14527299727445547</v>
      </c>
      <c r="D20" s="50">
        <v>0.14524375827942013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6.9041718435810431E-2</v>
      </c>
      <c r="D21" s="50">
        <v>6.9032858119272289E-2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0.13224162807020248</v>
      </c>
      <c r="D22" s="50">
        <v>0.1320043951041289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0.13531334724870997</v>
      </c>
      <c r="D23" s="50">
        <v>0.13574700719743166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9.423099232575291E-2</v>
      </c>
      <c r="D24" s="50">
        <v>9.541463203757436E-2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0.10975395115046496</v>
      </c>
      <c r="D25" s="50">
        <v>0.10947715778628761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0.14968988207737924</v>
      </c>
      <c r="D26" s="50">
        <v>0.1491606432869679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1305</v>
      </c>
      <c r="C27" s="39">
        <v>0.15416461571289078</v>
      </c>
      <c r="D27" s="50">
        <v>0.15418140033662719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1306</v>
      </c>
      <c r="C28" s="39">
        <v>5.8422225110388699E-2</v>
      </c>
      <c r="D28" s="50">
        <v>5.8503153808763649E-2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0.10305257883440937</v>
      </c>
      <c r="D29" s="50">
        <v>0.10324976676894132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6.7495703001223706E-2</v>
      </c>
      <c r="D30" s="50">
        <v>6.7415807065593247E-2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6.8738554233285454E-2</v>
      </c>
      <c r="D31" s="50">
        <v>6.942969453358909E-2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0.11573991218302929</v>
      </c>
      <c r="D32" s="50">
        <v>0.11936620063311423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0.16239513844624293</v>
      </c>
      <c r="D33" s="50">
        <v>0.16164131983587413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1307</v>
      </c>
      <c r="C34" s="39">
        <v>7.748394183511978E-2</v>
      </c>
      <c r="D34" s="50">
        <v>7.7615668983546313E-2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0.13552817854018404</v>
      </c>
      <c r="D35" s="50">
        <v>0.1355289105365369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0.34918063449749615</v>
      </c>
      <c r="D36" s="50">
        <v>0.34883248659509269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0.20047969652565512</v>
      </c>
      <c r="D37" s="50">
        <v>0.20042657027878441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0.1002050820798656</v>
      </c>
      <c r="D38" s="50">
        <v>0.10036834701332931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1308</v>
      </c>
      <c r="C39" s="39">
        <v>6.9508108469442192E-2</v>
      </c>
      <c r="D39" s="50">
        <v>6.9491324993277898E-2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1309</v>
      </c>
      <c r="C40" s="39">
        <v>9.2814030829327265E-2</v>
      </c>
      <c r="D40" s="50">
        <v>9.2591219024788535E-2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1310</v>
      </c>
      <c r="C41" s="39">
        <v>9.0156602871792085E-2</v>
      </c>
      <c r="D41" s="50">
        <v>8.9936801696276186E-2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1311</v>
      </c>
      <c r="C42" s="39">
        <v>6.7106812414086531E-2</v>
      </c>
      <c r="D42" s="50">
        <v>6.6626026531270852E-2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0.21508738402732264</v>
      </c>
      <c r="D43" s="50">
        <v>0.2146132575355327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0.21574381673737059</v>
      </c>
      <c r="D44" s="50">
        <v>0.21525575306028538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0.21561208171852439</v>
      </c>
      <c r="D45" s="50">
        <v>0.21512267235204638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0.1659475992360728</v>
      </c>
      <c r="D46" s="50">
        <v>0.16596464162992783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0.15241803651940375</v>
      </c>
      <c r="D47" s="50">
        <v>0.15226908999416128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9.2160229812626795E-2</v>
      </c>
      <c r="D48" s="50">
        <v>9.2056107194559589E-2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6.4459567400463533E-2</v>
      </c>
      <c r="D49" s="50">
        <v>6.4524091581832976E-2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0.11369375802302868</v>
      </c>
      <c r="D50" s="50">
        <v>0.11347135806299072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1312</v>
      </c>
      <c r="C51" s="39">
        <v>7.0224524520329235E-2</v>
      </c>
      <c r="D51" s="50">
        <v>6.9970098475331158E-2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7.196264609757122E-2</v>
      </c>
      <c r="D52" s="50">
        <v>7.1949587232781859E-2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1313</v>
      </c>
      <c r="C53" s="39">
        <v>0.11066444876427575</v>
      </c>
      <c r="D53" s="50">
        <v>0.11032344386416443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0.12330674893128774</v>
      </c>
      <c r="D54" s="50">
        <v>0.12293694967983874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0.11272254784705171</v>
      </c>
      <c r="D55" s="50">
        <v>0.11272685815036727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0.21234262190486541</v>
      </c>
      <c r="D56" s="50">
        <v>0.21191107399845238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9.957216246838968E-2</v>
      </c>
      <c r="D57" s="50">
        <v>0.10078136679542583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0.10035045698647939</v>
      </c>
      <c r="D58" s="50">
        <v>0.10023217886531241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1314</v>
      </c>
      <c r="C59" s="39">
        <v>5.4275378918459148E-2</v>
      </c>
      <c r="D59" s="50">
        <v>5.4272233175870245E-2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0.20611857327659461</v>
      </c>
      <c r="D60" s="50">
        <v>0.20615252362266515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0.1181302971367076</v>
      </c>
      <c r="D61" s="58">
        <v>0.11782764547041166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0.15442802701271263</v>
      </c>
      <c r="D62" s="58">
        <v>0.15405335688262972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1315</v>
      </c>
      <c r="C63" s="77">
        <v>0.13695036070392194</v>
      </c>
      <c r="D63" s="58">
        <v>0.13743558053380858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0.14024936229458229</v>
      </c>
      <c r="D64" s="58">
        <v>0.1398518943523577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1316</v>
      </c>
      <c r="C65" s="77">
        <v>7.4662737283610489E-2</v>
      </c>
      <c r="D65" s="58">
        <v>7.4538422893121598E-2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1317</v>
      </c>
      <c r="C66" s="39">
        <v>0.11785559476955086</v>
      </c>
      <c r="D66" s="58">
        <v>0.11785559476955086</v>
      </c>
      <c r="E66" s="51">
        <v>1</v>
      </c>
      <c r="F66" s="52">
        <v>0</v>
      </c>
    </row>
    <row r="67" spans="1:6" x14ac:dyDescent="0.25">
      <c r="A67" s="48" t="s">
        <v>165</v>
      </c>
      <c r="B67" s="53" t="s">
        <v>166</v>
      </c>
      <c r="C67" s="39">
        <v>0.11272802514611056</v>
      </c>
      <c r="D67" s="50">
        <v>0.11243526426219037</v>
      </c>
      <c r="E67" s="51">
        <v>0</v>
      </c>
      <c r="F67" s="52">
        <v>0</v>
      </c>
    </row>
    <row r="68" spans="1:6" x14ac:dyDescent="0.25">
      <c r="A68" s="48" t="s">
        <v>167</v>
      </c>
      <c r="B68" s="49" t="s">
        <v>1318</v>
      </c>
      <c r="C68" s="39">
        <v>5.4912764953843285E-2</v>
      </c>
      <c r="D68" s="50">
        <v>5.5226764193217669E-2</v>
      </c>
      <c r="E68" s="51">
        <v>0</v>
      </c>
      <c r="F68" s="52">
        <v>0</v>
      </c>
    </row>
    <row r="69" spans="1:6" x14ac:dyDescent="0.25">
      <c r="A69" s="48" t="s">
        <v>169</v>
      </c>
      <c r="B69" s="49" t="s">
        <v>1319</v>
      </c>
      <c r="C69" s="39">
        <v>6.9290062590256912E-2</v>
      </c>
      <c r="D69" s="50">
        <v>6.9403558158121312E-2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1320</v>
      </c>
      <c r="C70" s="39">
        <v>0.1095572085004191</v>
      </c>
      <c r="D70" s="50">
        <v>0.10973666074981195</v>
      </c>
      <c r="E70" s="51">
        <v>1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0.13264130153494361</v>
      </c>
      <c r="D71" s="50">
        <v>0.13265580119533341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6.8055423802624082E-2</v>
      </c>
      <c r="D72" s="50">
        <v>6.8123287772606178E-2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0.18538331214452183</v>
      </c>
      <c r="D73" s="50">
        <v>0.18534786298005268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6.729409230769226E-2</v>
      </c>
      <c r="D74" s="50">
        <v>6.7063097364377267E-2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0.20263485261384526</v>
      </c>
      <c r="D75" s="50">
        <v>0.20254800856741761</v>
      </c>
      <c r="E75" s="51">
        <v>0</v>
      </c>
      <c r="F75" s="52">
        <v>0</v>
      </c>
    </row>
    <row r="76" spans="1:6" x14ac:dyDescent="0.25">
      <c r="A76" s="48" t="s">
        <v>182</v>
      </c>
      <c r="B76" s="78" t="s">
        <v>183</v>
      </c>
      <c r="C76" s="39">
        <v>9.8061222733623443E-2</v>
      </c>
      <c r="D76" s="50">
        <v>9.8293163219921417E-2</v>
      </c>
      <c r="E76" s="51">
        <v>0</v>
      </c>
      <c r="F76" s="52">
        <v>0</v>
      </c>
    </row>
    <row r="77" spans="1:6" x14ac:dyDescent="0.25">
      <c r="A77" s="48" t="s">
        <v>184</v>
      </c>
      <c r="B77" s="78" t="s">
        <v>1321</v>
      </c>
      <c r="C77" s="39">
        <v>7.1111530789372046E-2</v>
      </c>
      <c r="D77" s="50">
        <v>7.1003407364815418E-2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0.18453911365827105</v>
      </c>
      <c r="D78" s="50">
        <v>0.18388873395040356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5.988227114427512E-2</v>
      </c>
      <c r="D79" s="50">
        <v>5.9899473365542528E-2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0.13937656253870795</v>
      </c>
      <c r="D80" s="50">
        <v>0.13901106778660333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9.8880723670260545E-2</v>
      </c>
      <c r="D81" s="50">
        <v>9.8969407290787528E-2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0.24469171253451963</v>
      </c>
      <c r="D82" s="50">
        <v>0.24469537255628204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0.12905067749689886</v>
      </c>
      <c r="D83" s="50">
        <v>0.12889660470243147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9.7236501092812247E-2</v>
      </c>
      <c r="D84" s="50">
        <v>9.7225129250050349E-2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0.13547266678262049</v>
      </c>
      <c r="D85" s="50">
        <v>0.13512146816951404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7.5018303872137732E-2</v>
      </c>
      <c r="D86" s="50">
        <v>7.4807187512353907E-2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0.15721243642110269</v>
      </c>
      <c r="D87" s="50">
        <v>0.15714826616987881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6.2280878752710774E-2</v>
      </c>
      <c r="D88" s="50">
        <v>6.2277652089644177E-2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0.10519128503096234</v>
      </c>
      <c r="D89" s="50">
        <v>0.1051795374629329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0.17168386331180141</v>
      </c>
      <c r="D90" s="50">
        <v>0.1714353360492995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7.4166717389571701E-2</v>
      </c>
      <c r="D91" s="50">
        <v>7.394870801728505E-2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0.21565269492571304</v>
      </c>
      <c r="D92" s="50">
        <v>0.21516565216529623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0.1604627311244386</v>
      </c>
      <c r="D93" s="50">
        <v>0.16061567145876093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0.17689214857964525</v>
      </c>
      <c r="D94" s="50">
        <v>0.17688455453502999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0.1393488272178596</v>
      </c>
      <c r="D95" s="50">
        <v>0.13930115946901436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0.11361453221531687</v>
      </c>
      <c r="D96" s="50">
        <v>0.11342088236907757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0.23864020053575383</v>
      </c>
      <c r="D97" s="50">
        <v>0.23815354837110775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0.29029798354056996</v>
      </c>
      <c r="D98" s="50">
        <v>0.29026422261272788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0.15099995279954478</v>
      </c>
      <c r="D99" s="50">
        <v>0.15099107941825929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5.6452200766181675E-2</v>
      </c>
      <c r="D100" s="50">
        <v>5.6968742427600472E-2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6.5924478812201134E-2</v>
      </c>
      <c r="D101" s="50">
        <v>6.5926814262895622E-2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6.0628491906954525E-2</v>
      </c>
      <c r="D102" s="50">
        <v>6.0669279374369341E-2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0.19338466173941554</v>
      </c>
      <c r="D103" s="50">
        <v>0.19287225908752587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0.13444580107901932</v>
      </c>
      <c r="D104" s="50">
        <v>0.1344439375209025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0.17922493065851913</v>
      </c>
      <c r="D105" s="50">
        <v>0.17880294625843518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0.23492914650332236</v>
      </c>
      <c r="D106" s="50">
        <v>0.23483977517514723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0.23529255808234303</v>
      </c>
      <c r="D107" s="50">
        <v>0.23520698437423912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0.23611853378616685</v>
      </c>
      <c r="D108" s="50">
        <v>0.23603239279627339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0.23561766207501122</v>
      </c>
      <c r="D109" s="50">
        <v>0.2355322542752574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9.5151281119362136E-2</v>
      </c>
      <c r="D110" s="50">
        <v>9.5036485212966273E-2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6.3411693889254883E-2</v>
      </c>
      <c r="D111" s="50">
        <v>6.3347051191164433E-2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0.1814220023414331</v>
      </c>
      <c r="D112" s="50">
        <v>0.18139014719916455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0.18844982360352189</v>
      </c>
      <c r="D113" s="50">
        <v>0.18823797017342184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0.17159777552564109</v>
      </c>
      <c r="D114" s="50">
        <v>0.17096997019914736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9.3172876750046971E-2</v>
      </c>
      <c r="D115" s="50">
        <v>9.2929337797696687E-2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0.20698619274236929</v>
      </c>
      <c r="D116" s="50">
        <v>0.20645703913581465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0.16519717234171771</v>
      </c>
      <c r="D117" s="50">
        <v>0.16484439288911143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9.4379193030716554E-2</v>
      </c>
      <c r="D118" s="50">
        <v>9.4383847057693981E-2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5.7886917251088285E-2</v>
      </c>
      <c r="D119" s="50">
        <v>5.7827613126435487E-2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8.1425437941806761E-2</v>
      </c>
      <c r="D120" s="50">
        <v>8.120081986887645E-2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0.19861392485910151</v>
      </c>
      <c r="D121" s="50">
        <v>0.1982763952091301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8.9371694504734298E-2</v>
      </c>
      <c r="D122" s="50">
        <v>8.9562079243731871E-2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8.4838741067143689E-2</v>
      </c>
      <c r="D123" s="50">
        <v>8.4805345242388239E-2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1322</v>
      </c>
      <c r="C124" s="39">
        <v>6.0956248432198892E-2</v>
      </c>
      <c r="D124" s="50">
        <v>6.0795499435387902E-2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1323</v>
      </c>
      <c r="C125" s="39">
        <v>0.12662744334156095</v>
      </c>
      <c r="D125" s="50">
        <v>0.12666958664783307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0.38464513381408633</v>
      </c>
      <c r="D126" s="50">
        <v>0.38457027335131871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0.28886477423650553</v>
      </c>
      <c r="D127" s="50">
        <v>0.28869498987602632</v>
      </c>
      <c r="E127" s="51">
        <v>0</v>
      </c>
      <c r="F127" s="52">
        <v>0</v>
      </c>
    </row>
    <row r="128" spans="1:6" x14ac:dyDescent="0.25">
      <c r="A128" s="48" t="s">
        <v>286</v>
      </c>
      <c r="B128" s="79" t="s">
        <v>287</v>
      </c>
      <c r="C128" s="39">
        <v>0.15115748580295907</v>
      </c>
      <c r="D128" s="50">
        <v>0.15113394612162009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8.0753020860691513E-2</v>
      </c>
      <c r="D129" s="50">
        <v>8.0788619736928247E-2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6.8144821873750219E-2</v>
      </c>
      <c r="D130" s="50">
        <v>6.8024949460251172E-2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5.4966211573444008E-2</v>
      </c>
      <c r="D131" s="50">
        <v>5.5197905753865156E-2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0.17059818581610653</v>
      </c>
      <c r="D132" s="50">
        <v>0.16975164095182083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1324</v>
      </c>
      <c r="C133" s="39">
        <v>0.19332551539178183</v>
      </c>
      <c r="D133" s="50">
        <v>0.19294602305109057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1325</v>
      </c>
      <c r="C134" s="39">
        <v>0.33796295792259967</v>
      </c>
      <c r="D134" s="50">
        <v>0.33796808019475888</v>
      </c>
      <c r="E134" s="51">
        <v>0</v>
      </c>
      <c r="F134" s="52">
        <v>1</v>
      </c>
    </row>
    <row r="135" spans="1:6" x14ac:dyDescent="0.25">
      <c r="A135" s="48" t="s">
        <v>300</v>
      </c>
      <c r="B135" s="49" t="s">
        <v>1326</v>
      </c>
      <c r="C135" s="39">
        <v>0.23127729917663212</v>
      </c>
      <c r="D135" s="50">
        <v>0.23125223543313558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1327</v>
      </c>
      <c r="C136" s="39">
        <v>0.23186116714174435</v>
      </c>
      <c r="D136" s="50">
        <v>0.23183735797763685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1328</v>
      </c>
      <c r="C137" s="39">
        <v>0.13119055503884358</v>
      </c>
      <c r="D137" s="50">
        <v>0.13116108086544362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1329</v>
      </c>
      <c r="C138" s="39">
        <v>0.32250167929739365</v>
      </c>
      <c r="D138" s="50">
        <v>0.32153405246449257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1330</v>
      </c>
      <c r="C139" s="39">
        <v>0.32255527205349604</v>
      </c>
      <c r="D139" s="50">
        <v>0.3215982001140264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1331</v>
      </c>
      <c r="C140" s="39">
        <v>0.29890136001031054</v>
      </c>
      <c r="D140" s="50">
        <v>0.29895183240333845</v>
      </c>
      <c r="E140" s="51">
        <v>0</v>
      </c>
      <c r="F140" s="52">
        <v>1</v>
      </c>
    </row>
    <row r="141" spans="1:6" x14ac:dyDescent="0.25">
      <c r="A141" s="48" t="s">
        <v>312</v>
      </c>
      <c r="B141" s="49" t="s">
        <v>1332</v>
      </c>
      <c r="C141" s="39">
        <v>0.24524288751112647</v>
      </c>
      <c r="D141" s="50">
        <v>0.24526868262284549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3.3063342514483715E-2</v>
      </c>
      <c r="D142" s="50">
        <v>3.3071301004180383E-2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0.10729039874174269</v>
      </c>
      <c r="D143" s="50">
        <v>0.10730091521276036</v>
      </c>
      <c r="E143" s="51">
        <v>1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0.3318736090914674</v>
      </c>
      <c r="D144" s="50">
        <v>0.33177405580415864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0.168197955265531</v>
      </c>
      <c r="D145" s="50">
        <v>0.16790544924360917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1333</v>
      </c>
      <c r="C146" s="39">
        <v>7.5679076646500809E-2</v>
      </c>
      <c r="D146" s="50">
        <v>7.5667405917525646E-2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1334</v>
      </c>
      <c r="C147" s="39">
        <v>5.1002141734529494E-2</v>
      </c>
      <c r="D147" s="50">
        <v>5.10869247846071E-2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1335</v>
      </c>
      <c r="C148" s="39">
        <v>8.5416224284829145E-2</v>
      </c>
      <c r="D148" s="50">
        <v>8.5201004947972114E-2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1336</v>
      </c>
      <c r="C149" s="39">
        <v>6.1029601535845003E-2</v>
      </c>
      <c r="D149" s="50">
        <v>6.0842646779876788E-2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0.13036022064288827</v>
      </c>
      <c r="D150" s="50">
        <v>0.13048470559022232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1337</v>
      </c>
      <c r="C151" s="39">
        <v>6.9488913533409233E-2</v>
      </c>
      <c r="D151" s="50">
        <v>6.9404498030955747E-2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0.24144469516873951</v>
      </c>
      <c r="D152" s="50">
        <v>0.24139633549603945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0.16033460881909695</v>
      </c>
      <c r="D153" s="50">
        <v>0.15994017821436157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1338</v>
      </c>
      <c r="C154" s="39">
        <v>9.3932425870570518E-2</v>
      </c>
      <c r="D154" s="50">
        <v>9.3563347504514782E-2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8.7780853151359486E-2</v>
      </c>
      <c r="D155" s="50">
        <v>8.9213620943689675E-2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1339</v>
      </c>
      <c r="C156" s="39">
        <v>9.3533410593723831E-2</v>
      </c>
      <c r="D156" s="50">
        <v>9.3542342324051619E-2</v>
      </c>
      <c r="E156" s="51">
        <v>0</v>
      </c>
      <c r="F156" s="52">
        <v>1</v>
      </c>
    </row>
    <row r="157" spans="1:6" x14ac:dyDescent="0.25">
      <c r="A157" s="48" t="s">
        <v>344</v>
      </c>
      <c r="B157" s="49" t="s">
        <v>345</v>
      </c>
      <c r="C157" s="39">
        <v>0.18088897477130714</v>
      </c>
      <c r="D157" s="50">
        <v>0.18055802832310408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0.14125542585130649</v>
      </c>
      <c r="D158" s="50">
        <v>0.14090723054802545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7.5218690564593418E-2</v>
      </c>
      <c r="D159" s="50">
        <v>7.5221739971786675E-2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0.18013338370041859</v>
      </c>
      <c r="D160" s="50">
        <v>0.17977798860815528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0.27347288331518926</v>
      </c>
      <c r="D161" s="50">
        <v>0.27344526949260323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0.10317207360374359</v>
      </c>
      <c r="D162" s="50">
        <v>0.10328739059148202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5.6413731003011107E-2</v>
      </c>
      <c r="D163" s="50">
        <v>5.6220466163519403E-2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359</v>
      </c>
      <c r="C164" s="39">
        <v>0.2608427599932393</v>
      </c>
      <c r="D164" s="50">
        <v>0.26075379404891319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1340</v>
      </c>
      <c r="C165" s="39">
        <v>0.12069527677945804</v>
      </c>
      <c r="D165" s="50">
        <v>0.12036024479620562</v>
      </c>
      <c r="E165" s="51">
        <v>0</v>
      </c>
      <c r="F165" s="52">
        <v>0</v>
      </c>
    </row>
    <row r="166" spans="1:6" x14ac:dyDescent="0.25">
      <c r="A166" s="48" t="s">
        <v>360</v>
      </c>
      <c r="B166" s="49" t="s">
        <v>1341</v>
      </c>
      <c r="C166" s="39">
        <v>0.19083598872375976</v>
      </c>
      <c r="D166" s="50">
        <v>0.19030625664571924</v>
      </c>
      <c r="E166" s="51">
        <v>1</v>
      </c>
      <c r="F166" s="52">
        <v>0</v>
      </c>
    </row>
    <row r="167" spans="1:6" x14ac:dyDescent="0.25">
      <c r="A167" s="48" t="s">
        <v>363</v>
      </c>
      <c r="B167" s="57" t="s">
        <v>1342</v>
      </c>
      <c r="C167" s="39">
        <v>0.21010280677496743</v>
      </c>
      <c r="D167" s="50">
        <v>0.21008011864189866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1343</v>
      </c>
      <c r="C168" s="39">
        <v>0.10431611325088802</v>
      </c>
      <c r="D168" s="50">
        <v>0.10397821407549442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0.10197490852211352</v>
      </c>
      <c r="D169" s="50">
        <v>0.10192473501688333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370</v>
      </c>
      <c r="C170" s="39">
        <v>0.21476575972695941</v>
      </c>
      <c r="D170" s="50">
        <v>0.21467587250668591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372</v>
      </c>
      <c r="C171" s="39">
        <v>0.14538074879582136</v>
      </c>
      <c r="D171" s="50">
        <v>0.14496715233038482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1344</v>
      </c>
      <c r="C172" s="39">
        <v>0.1533731386470783</v>
      </c>
      <c r="D172" s="50">
        <v>0.1526943938782781</v>
      </c>
      <c r="E172" s="51">
        <v>0</v>
      </c>
      <c r="F172" s="52">
        <v>0</v>
      </c>
    </row>
    <row r="173" spans="1:6" x14ac:dyDescent="0.25">
      <c r="A173" s="48" t="s">
        <v>375</v>
      </c>
      <c r="B173" s="49" t="s">
        <v>376</v>
      </c>
      <c r="C173" s="39">
        <v>0.14261100496784546</v>
      </c>
      <c r="D173" s="50">
        <v>0.14231005303624386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378</v>
      </c>
      <c r="C174" s="39">
        <v>0.1313131743701656</v>
      </c>
      <c r="D174" s="50">
        <v>0.13132582442845003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380</v>
      </c>
      <c r="C175" s="39">
        <v>0.12702155194651796</v>
      </c>
      <c r="D175" s="50">
        <v>0.12740234383104015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382</v>
      </c>
      <c r="C176" s="77">
        <v>0.18264234670942336</v>
      </c>
      <c r="D176" s="50">
        <v>0.18224890037431526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1345</v>
      </c>
      <c r="C177" s="39">
        <v>8.1533919599795515E-2</v>
      </c>
      <c r="D177" s="58">
        <v>8.1366433323021778E-2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9.5817591965613319E-2</v>
      </c>
      <c r="D178" s="50">
        <v>9.5998760608364722E-2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388</v>
      </c>
      <c r="C179" s="39">
        <v>9.9262732105005191E-2</v>
      </c>
      <c r="D179" s="50">
        <v>9.9139617876321556E-2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390</v>
      </c>
      <c r="C180" s="39">
        <v>0.12427845340167737</v>
      </c>
      <c r="D180" s="50">
        <v>0.12407988984927248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1346</v>
      </c>
      <c r="C181" s="39">
        <v>5.3853296216778389E-2</v>
      </c>
      <c r="D181" s="50">
        <v>5.3742456608309848E-2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8.8564478355290757E-2</v>
      </c>
      <c r="D182" s="50">
        <v>8.8288240687150465E-2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396</v>
      </c>
      <c r="C183" s="39">
        <v>0.12335133951335714</v>
      </c>
      <c r="D183" s="50">
        <v>0.12303342866747109</v>
      </c>
      <c r="E183" s="51">
        <v>0</v>
      </c>
      <c r="F183" s="52">
        <v>0</v>
      </c>
    </row>
    <row r="184" spans="1:6" x14ac:dyDescent="0.25">
      <c r="A184" s="48" t="s">
        <v>397</v>
      </c>
      <c r="B184" s="49" t="s">
        <v>1347</v>
      </c>
      <c r="C184" s="39">
        <v>7.7530388241698278E-2</v>
      </c>
      <c r="D184" s="50">
        <v>7.7935787588920044E-2</v>
      </c>
      <c r="E184" s="51">
        <v>0</v>
      </c>
      <c r="F184" s="52">
        <v>0</v>
      </c>
    </row>
    <row r="185" spans="1:6" x14ac:dyDescent="0.25">
      <c r="A185" s="48" t="s">
        <v>399</v>
      </c>
      <c r="B185" s="49" t="s">
        <v>400</v>
      </c>
      <c r="C185" s="39">
        <v>0.15834878240236874</v>
      </c>
      <c r="D185" s="50">
        <v>0.15786144022153903</v>
      </c>
      <c r="E185" s="51">
        <v>0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0.25637069956758912</v>
      </c>
      <c r="D186" s="50">
        <v>0.25611680455779284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0.21540809106634973</v>
      </c>
      <c r="D187" s="50">
        <v>0.21483349295622883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0.10907481619447074</v>
      </c>
      <c r="D188" s="50">
        <v>0.10884239934755052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7.9743908628825036E-2</v>
      </c>
      <c r="D189" s="50">
        <v>8.3167715078927479E-2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0.29987941003274887</v>
      </c>
      <c r="D190" s="50">
        <v>0.29962018051343459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0.1216557126470664</v>
      </c>
      <c r="D191" s="50">
        <v>0.12135455477479258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0.21779145230322172</v>
      </c>
      <c r="D192" s="50">
        <v>0.21700085983117728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6.7340697786024431E-2</v>
      </c>
      <c r="D193" s="50">
        <v>6.7119284042393604E-2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0.10249347516865881</v>
      </c>
      <c r="D194" s="50">
        <v>0.10251402270739141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0.17516571786137383</v>
      </c>
      <c r="D195" s="50">
        <v>0.17479474487005209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0.19036447899011813</v>
      </c>
      <c r="D196" s="50">
        <v>0.19037493831846081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0.19597564084231517</v>
      </c>
      <c r="D197" s="50">
        <v>0.19548742783850584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0.23731731017147667</v>
      </c>
      <c r="D198" s="50">
        <v>0.23727230922946072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0.17581835586364378</v>
      </c>
      <c r="D199" s="50">
        <v>0.17540567036536375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8.9771319332780708E-2</v>
      </c>
      <c r="D200" s="50">
        <v>8.9715646840190358E-2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0.12347467315341844</v>
      </c>
      <c r="D201" s="50">
        <v>0.12328678772343299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0.24777719192914913</v>
      </c>
      <c r="D202" s="50">
        <v>0.24783538636030397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8.8544545936998009E-2</v>
      </c>
      <c r="D203" s="50">
        <v>8.8251116293028203E-2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0.17254771154875306</v>
      </c>
      <c r="D204" s="50">
        <v>0.17209353241646322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0.13138072777698456</v>
      </c>
      <c r="D205" s="50">
        <v>0.13099980769574521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7.5239734550454324E-2</v>
      </c>
      <c r="D206" s="50">
        <v>7.5205193455710348E-2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0.15197790151005042</v>
      </c>
      <c r="D207" s="50">
        <v>0.15198314560258533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446</v>
      </c>
      <c r="C208" s="39">
        <v>9.3652564409024558E-2</v>
      </c>
      <c r="D208" s="50">
        <v>9.3629645524838725E-2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448</v>
      </c>
      <c r="C209" s="39">
        <v>0.11046793813691345</v>
      </c>
      <c r="D209" s="50">
        <v>0.11047569392207991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450</v>
      </c>
      <c r="C210" s="39">
        <v>8.9780346436026573E-2</v>
      </c>
      <c r="D210" s="50">
        <v>9.0959860744680709E-2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452</v>
      </c>
      <c r="C211" s="39">
        <v>7.4320847082307726E-2</v>
      </c>
      <c r="D211" s="50">
        <v>7.4278081223656339E-2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454</v>
      </c>
      <c r="C212" s="39">
        <v>0.15656413055036777</v>
      </c>
      <c r="D212" s="58">
        <v>0.15656339561405749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1348</v>
      </c>
      <c r="C213" s="39">
        <v>6.8209449449949652E-2</v>
      </c>
      <c r="D213" s="58">
        <v>6.8109798189245924E-2</v>
      </c>
      <c r="E213" s="51">
        <v>0</v>
      </c>
      <c r="F213" s="52">
        <v>0</v>
      </c>
    </row>
    <row r="214" spans="1:6" x14ac:dyDescent="0.25">
      <c r="A214" s="48" t="s">
        <v>457</v>
      </c>
      <c r="B214" s="49" t="s">
        <v>458</v>
      </c>
      <c r="C214" s="39">
        <v>7.2828337969761403E-2</v>
      </c>
      <c r="D214" s="50">
        <v>7.3242372997586611E-2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0.1706478340792939</v>
      </c>
      <c r="D215" s="50">
        <v>0.17046463324629027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462</v>
      </c>
      <c r="C216" s="39">
        <v>9.648394310725758E-2</v>
      </c>
      <c r="D216" s="50">
        <v>9.6449603933428385E-2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464</v>
      </c>
      <c r="C217" s="39">
        <v>0.13311978967675339</v>
      </c>
      <c r="D217" s="50">
        <v>0.13272075691568397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466</v>
      </c>
      <c r="C218" s="39">
        <v>0.29183480433666442</v>
      </c>
      <c r="D218" s="50">
        <v>0.29173749521209291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1349</v>
      </c>
      <c r="C219" s="39">
        <v>8.131976864216281E-2</v>
      </c>
      <c r="D219" s="50">
        <v>8.1073219104413022E-2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470</v>
      </c>
      <c r="C220" s="39">
        <v>7.0005335541819341E-2</v>
      </c>
      <c r="D220" s="50">
        <v>6.9993344625412929E-2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1350</v>
      </c>
      <c r="C221" s="39">
        <v>9.4529261995435543E-2</v>
      </c>
      <c r="D221" s="50">
        <v>9.4532540329333323E-2</v>
      </c>
      <c r="E221" s="51">
        <v>0</v>
      </c>
      <c r="F221" s="52">
        <v>0</v>
      </c>
    </row>
    <row r="222" spans="1:6" x14ac:dyDescent="0.25">
      <c r="A222" s="48" t="s">
        <v>473</v>
      </c>
      <c r="B222" s="53" t="s">
        <v>1351</v>
      </c>
      <c r="C222" s="39">
        <v>9.8879965839928474E-2</v>
      </c>
      <c r="D222" s="50">
        <v>9.8680470959100902E-2</v>
      </c>
      <c r="E222" s="51">
        <v>0</v>
      </c>
      <c r="F222" s="52">
        <v>1</v>
      </c>
    </row>
    <row r="223" spans="1:6" x14ac:dyDescent="0.25">
      <c r="A223" s="48" t="s">
        <v>475</v>
      </c>
      <c r="B223" s="53" t="s">
        <v>1352</v>
      </c>
      <c r="C223" s="39">
        <v>6.7066080544244844E-2</v>
      </c>
      <c r="D223" s="50">
        <v>6.6978512139098195E-2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478</v>
      </c>
      <c r="C224" s="39">
        <v>0.14389211095260671</v>
      </c>
      <c r="D224" s="50">
        <v>0.14386788721516458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480</v>
      </c>
      <c r="C225" s="39">
        <v>5.8936133186907678E-2</v>
      </c>
      <c r="D225" s="50">
        <v>5.9157187816542542E-2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482</v>
      </c>
      <c r="C226" s="39">
        <v>9.8807503944020075E-2</v>
      </c>
      <c r="D226" s="62">
        <v>9.84735590656136E-2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1353</v>
      </c>
      <c r="C227" s="39">
        <v>9.0914533701467654E-2</v>
      </c>
      <c r="D227" s="50">
        <v>9.0992064329623298E-2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1354</v>
      </c>
      <c r="C228" s="39">
        <v>6.5368994629203911E-2</v>
      </c>
      <c r="D228" s="50">
        <v>6.5294243171551442E-2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7.0356954646102893E-2</v>
      </c>
      <c r="D229" s="50">
        <v>7.0176560925415798E-2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0.15865221086096376</v>
      </c>
      <c r="D230" s="50">
        <v>0.15829357762785229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0.16618383202209652</v>
      </c>
      <c r="D231" s="50">
        <v>0.16618665302835289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0.18237389209889096</v>
      </c>
      <c r="D232" s="50">
        <v>0.1817694355293098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5.786315131609799E-2</v>
      </c>
      <c r="D233" s="50">
        <v>5.8227082616370905E-2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0.19635635739467419</v>
      </c>
      <c r="D234" s="50">
        <v>0.19619958024465189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0.10044131602841234</v>
      </c>
      <c r="D235" s="50">
        <v>0.10038873095624631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502</v>
      </c>
      <c r="C236" s="39">
        <v>9.6404624173717937E-2</v>
      </c>
      <c r="D236" s="50">
        <v>9.6303827509424955E-2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1355</v>
      </c>
      <c r="C237" s="39">
        <v>6.4739986802644811E-2</v>
      </c>
      <c r="D237" s="50">
        <v>6.4789494735458392E-2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506</v>
      </c>
      <c r="C238" s="39">
        <v>7.9175511581797725E-2</v>
      </c>
      <c r="D238" s="50">
        <v>7.8983908215697785E-2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1356</v>
      </c>
      <c r="C239" s="39">
        <v>0.10335984722811091</v>
      </c>
      <c r="D239" s="50">
        <v>0.10336479236236853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0.18646340025780225</v>
      </c>
      <c r="D240" s="50">
        <v>0.1864588746452075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9.4028450545364045E-2</v>
      </c>
      <c r="D241" s="50">
        <v>9.5146885954736707E-2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6.5170247286261029E-2</v>
      </c>
      <c r="D242" s="50">
        <v>6.5009529050666454E-2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0.1623829630633824</v>
      </c>
      <c r="D243" s="50">
        <v>0.16199829666367682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0.13472880883810032</v>
      </c>
      <c r="D244" s="50">
        <v>0.13470593249236962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0.16179374159794929</v>
      </c>
      <c r="D245" s="50">
        <v>0.16143827310793071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522</v>
      </c>
      <c r="C246" s="39">
        <v>8.5681926910686546E-2</v>
      </c>
      <c r="D246" s="50">
        <v>8.5727168632888928E-2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1357</v>
      </c>
      <c r="C247" s="39">
        <v>0.10585845494441566</v>
      </c>
      <c r="D247" s="50">
        <v>0.10549550350446971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0.17555722966117973</v>
      </c>
      <c r="D248" s="50">
        <v>0.17551234567307203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528</v>
      </c>
      <c r="C249" s="39">
        <v>0.16529094271795447</v>
      </c>
      <c r="D249" s="50">
        <v>0.16486813580154663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1358</v>
      </c>
      <c r="C250" s="39">
        <v>5.8239301217214434E-2</v>
      </c>
      <c r="D250" s="50">
        <v>5.8228155027312906E-2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1359</v>
      </c>
      <c r="C251" s="39">
        <v>5.0681241894509357E-2</v>
      </c>
      <c r="D251" s="50">
        <v>5.076580085477251E-2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1360</v>
      </c>
      <c r="C252" s="39">
        <v>4.9507950349699945E-2</v>
      </c>
      <c r="D252" s="50">
        <v>5.0175376178857388E-2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5.5012074608123074E-2</v>
      </c>
      <c r="D253" s="50">
        <v>5.4994026748424289E-2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8.2534587632803968E-2</v>
      </c>
      <c r="D254" s="50">
        <v>8.2343827337632569E-2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9.8338984593577539E-2</v>
      </c>
      <c r="D255" s="50">
        <v>9.8548850970205965E-2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542</v>
      </c>
      <c r="C256" s="39">
        <v>9.6194776029471102E-2</v>
      </c>
      <c r="D256" s="50">
        <v>9.6017887102445715E-2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1361</v>
      </c>
      <c r="C257" s="39">
        <v>7.0493662799001724E-2</v>
      </c>
      <c r="D257" s="50">
        <v>7.0530855663349323E-2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7">
        <v>0.11762951741539912</v>
      </c>
      <c r="D258" s="50">
        <v>0.11753041656701978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7">
        <v>0.17100758764116261</v>
      </c>
      <c r="D259" s="50">
        <v>0.17066977654050908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7">
        <v>0.10433427206989702</v>
      </c>
      <c r="D260" s="50">
        <v>0.10404555369549975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7">
        <v>6.9783799278029413E-2</v>
      </c>
      <c r="D261" s="50">
        <v>6.9598872240972637E-2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7">
        <v>0.15922665949282558</v>
      </c>
      <c r="D262" s="50">
        <v>0.15909195155261419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7">
        <v>0.24546400402496341</v>
      </c>
      <c r="D263" s="50">
        <v>0.24494189503788935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7">
        <v>0.11646887291374418</v>
      </c>
      <c r="D264" s="50">
        <v>0.11611065642753547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0.10672540071208032</v>
      </c>
      <c r="D265" s="58">
        <v>0.10671444891155996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562</v>
      </c>
      <c r="C266" s="39">
        <v>8.3349272035078803E-2</v>
      </c>
      <c r="D266" s="58">
        <v>8.3308995338522512E-2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1362</v>
      </c>
      <c r="C267" s="39">
        <v>7.8030748844883036E-2</v>
      </c>
      <c r="D267" s="50">
        <v>7.7857287177459433E-2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1363</v>
      </c>
      <c r="C268" s="39">
        <v>5.965441504077143E-2</v>
      </c>
      <c r="D268" s="50">
        <v>5.9659664604098619E-2</v>
      </c>
      <c r="E268" s="51">
        <v>0</v>
      </c>
      <c r="F268" s="52">
        <v>1</v>
      </c>
    </row>
    <row r="269" spans="1:6" x14ac:dyDescent="0.25">
      <c r="A269" s="48" t="s">
        <v>567</v>
      </c>
      <c r="B269" s="49" t="s">
        <v>1364</v>
      </c>
      <c r="C269" s="39">
        <v>6.8662850361361938E-2</v>
      </c>
      <c r="D269" s="50">
        <v>6.8961383739106721E-2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0.11588102601574739</v>
      </c>
      <c r="D270" s="50">
        <v>0.11587950323905014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0.18725644447774745</v>
      </c>
      <c r="D271" s="50">
        <v>0.18722284234249909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574</v>
      </c>
      <c r="C272" s="39">
        <v>0.20192631143668296</v>
      </c>
      <c r="D272" s="50">
        <v>0.20149450477486922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1365</v>
      </c>
      <c r="C273" s="39">
        <v>2.6582619798280718E-2</v>
      </c>
      <c r="D273" s="50">
        <v>2.6500184668252498E-2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2.1655301440311813E-2</v>
      </c>
      <c r="D274" s="50">
        <v>2.1545151118990049E-2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0.12319029717629174</v>
      </c>
      <c r="D275" s="50">
        <v>0.12277703434802417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5.0951170368492449E-2</v>
      </c>
      <c r="D276" s="50">
        <v>5.0917273554142786E-2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0.16696308830331263</v>
      </c>
      <c r="D277" s="50">
        <v>0.16697563199704168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9.0521009215090657E-3</v>
      </c>
      <c r="D278" s="50">
        <v>9.0532036708389444E-3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1.1983706130938548E-2</v>
      </c>
      <c r="D279" s="50">
        <v>1.1983464229768689E-2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7.452574099965778E-2</v>
      </c>
      <c r="D280" s="50">
        <v>7.4543237627061276E-2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0.13748107390132575</v>
      </c>
      <c r="D281" s="50">
        <v>0.13711529718089105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0.20837687269667252</v>
      </c>
      <c r="D282" s="50">
        <v>0.20784977128658075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0.31170161557616466</v>
      </c>
      <c r="D283" s="58">
        <v>0.3169016494145947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0.13438795976071291</v>
      </c>
      <c r="D284" s="58">
        <v>0.13437092634380066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0.11019430948381109</v>
      </c>
      <c r="D285" s="58">
        <v>0.11028813744128342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1366</v>
      </c>
      <c r="C286" s="39">
        <v>5.6237898972538863E-2</v>
      </c>
      <c r="D286" s="58">
        <v>5.6031541806342768E-2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0.12890673387733387</v>
      </c>
      <c r="D287" s="50">
        <v>0.12862045285468698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7.0876682821778614E-2</v>
      </c>
      <c r="D288" s="58">
        <v>7.0736408000090067E-2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9.4135439931019929E-2</v>
      </c>
      <c r="D289" s="50">
        <v>9.4035750810545743E-2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6.936680983801953E-2</v>
      </c>
      <c r="D290" s="50">
        <v>6.9366343520690529E-2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1.9094931042102435E-2</v>
      </c>
      <c r="D291" s="50">
        <v>1.9004624753166992E-2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4.2000712996467404E-2</v>
      </c>
      <c r="D292" s="50">
        <v>4.2083684526174892E-2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9.3209110396491185E-2</v>
      </c>
      <c r="D293" s="50">
        <v>9.2876940391729723E-2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5.3778000229404731E-2</v>
      </c>
      <c r="D294" s="50">
        <v>5.3724766801635036E-2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0.10240531568900055</v>
      </c>
      <c r="D295" s="50">
        <v>0.10213856717216428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4.8050976228384237E-2</v>
      </c>
      <c r="D296" s="50">
        <v>4.8157334577902049E-2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5.1365662442287983E-2</v>
      </c>
      <c r="D297" s="50">
        <v>5.1255908989549716E-2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4.7958344619459387E-2</v>
      </c>
      <c r="D298" s="50">
        <v>4.805097626196727E-2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5.6600048813112085E-2</v>
      </c>
      <c r="D299" s="50">
        <v>5.6477782663827851E-2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9.7026876463337033E-3</v>
      </c>
      <c r="D300" s="50">
        <v>9.6678557676598015E-3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5.3141758141944655E-2</v>
      </c>
      <c r="D301" s="50">
        <v>5.3080503372620352E-2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7.2933286225504435E-2</v>
      </c>
      <c r="D302" s="50">
        <v>7.2758650435739508E-2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1367</v>
      </c>
      <c r="C303" s="39">
        <v>0.16681766216038754</v>
      </c>
      <c r="D303" s="50">
        <v>0.16679796345218964</v>
      </c>
      <c r="E303" s="51">
        <v>0</v>
      </c>
      <c r="F303" s="52">
        <v>1</v>
      </c>
    </row>
    <row r="304" spans="1:6" x14ac:dyDescent="0.25">
      <c r="A304" s="48" t="s">
        <v>637</v>
      </c>
      <c r="B304" s="49" t="s">
        <v>638</v>
      </c>
      <c r="C304" s="39">
        <v>2.2733971536261586E-2</v>
      </c>
      <c r="D304" s="50">
        <v>2.2621820745800096E-2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0.1016979840853415</v>
      </c>
      <c r="D305" s="50">
        <v>0.10165555247178618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1368</v>
      </c>
      <c r="C306" s="39">
        <v>5.0593272447262944E-2</v>
      </c>
      <c r="D306" s="50">
        <v>5.071690555563832E-2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4.9704319731519273E-2</v>
      </c>
      <c r="D307" s="50">
        <v>4.9597047873808114E-2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1369</v>
      </c>
      <c r="C308" s="39">
        <v>5.7484310570105716E-2</v>
      </c>
      <c r="D308" s="50">
        <v>5.7489329556390328E-2</v>
      </c>
      <c r="E308" s="51">
        <v>0</v>
      </c>
      <c r="F308" s="52">
        <v>0</v>
      </c>
    </row>
    <row r="309" spans="1:6" x14ac:dyDescent="0.25">
      <c r="A309" s="48" t="s">
        <v>645</v>
      </c>
      <c r="B309" s="49" t="s">
        <v>1370</v>
      </c>
      <c r="C309" s="39">
        <v>9.0890675563013168E-2</v>
      </c>
      <c r="D309" s="50">
        <v>9.0898611277115432E-2</v>
      </c>
      <c r="E309" s="51">
        <v>1</v>
      </c>
      <c r="F309" s="52">
        <v>0</v>
      </c>
    </row>
    <row r="310" spans="1:6" x14ac:dyDescent="0.25">
      <c r="A310" s="48" t="s">
        <v>648</v>
      </c>
      <c r="B310" s="49" t="s">
        <v>649</v>
      </c>
      <c r="C310" s="39">
        <v>3.2954304255064813E-2</v>
      </c>
      <c r="D310" s="50">
        <v>3.2961674448619999E-2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651</v>
      </c>
      <c r="C311" s="39">
        <v>4.5573201362743995E-2</v>
      </c>
      <c r="D311" s="50">
        <v>4.5564291327530926E-2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653</v>
      </c>
      <c r="C312" s="39">
        <v>3.5284011959909781E-2</v>
      </c>
      <c r="D312" s="50">
        <v>3.5281814872683823E-2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655</v>
      </c>
      <c r="C313" s="39">
        <v>7.3216284442917376E-2</v>
      </c>
      <c r="D313" s="50">
        <v>7.3123950914088465E-2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5.0892069106673044E-2</v>
      </c>
      <c r="D314" s="50">
        <v>5.0874394617760381E-2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659</v>
      </c>
      <c r="C315" s="39">
        <v>0.11390765760077753</v>
      </c>
      <c r="D315" s="50">
        <v>0.11380627961684252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5.5405703458885583E-2</v>
      </c>
      <c r="D316" s="50">
        <v>5.5386623712353415E-2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1371</v>
      </c>
      <c r="C317" s="39">
        <v>5.804363913832751E-2</v>
      </c>
      <c r="D317" s="50">
        <v>5.803643654807962E-2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4.9559051302009979E-2</v>
      </c>
      <c r="D318" s="50">
        <v>5.023984656386473E-2</v>
      </c>
      <c r="E318" s="51">
        <v>0</v>
      </c>
      <c r="F318" s="52">
        <v>0</v>
      </c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8 SEPTEMBRE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666</v>
      </c>
      <c r="B5" s="49" t="s">
        <v>1372</v>
      </c>
      <c r="C5" s="39">
        <v>4.0622811911177909E-3</v>
      </c>
      <c r="D5" s="50">
        <v>4.0420239043598592E-3</v>
      </c>
    </row>
    <row r="6" spans="1:4" x14ac:dyDescent="0.25">
      <c r="A6" s="48" t="s">
        <v>668</v>
      </c>
      <c r="B6" s="49" t="s">
        <v>1372</v>
      </c>
      <c r="C6" s="39">
        <v>5.545141503366692E-3</v>
      </c>
      <c r="D6" s="50">
        <v>5.5199109880149757E-3</v>
      </c>
    </row>
    <row r="7" spans="1:4" x14ac:dyDescent="0.25">
      <c r="A7" s="48" t="s">
        <v>669</v>
      </c>
      <c r="B7" s="49" t="s">
        <v>1372</v>
      </c>
      <c r="C7" s="39">
        <v>5.8119878295638146E-3</v>
      </c>
      <c r="D7" s="50">
        <v>5.7869899791778128E-3</v>
      </c>
    </row>
    <row r="8" spans="1:4" x14ac:dyDescent="0.25">
      <c r="A8" s="48" t="s">
        <v>670</v>
      </c>
      <c r="B8" s="49" t="s">
        <v>1372</v>
      </c>
      <c r="C8" s="39">
        <v>5.4026203687527509E-3</v>
      </c>
      <c r="D8" s="50">
        <v>5.389180096647718E-3</v>
      </c>
    </row>
    <row r="9" spans="1:4" x14ac:dyDescent="0.25">
      <c r="A9" s="48" t="s">
        <v>671</v>
      </c>
      <c r="B9" s="49" t="s">
        <v>1373</v>
      </c>
      <c r="C9" s="39">
        <v>2.5509562010553304E-2</v>
      </c>
      <c r="D9" s="50">
        <v>2.5400298076692817E-2</v>
      </c>
    </row>
    <row r="10" spans="1:4" x14ac:dyDescent="0.25">
      <c r="A10" s="48" t="s">
        <v>673</v>
      </c>
      <c r="B10" s="49" t="s">
        <v>1374</v>
      </c>
      <c r="C10" s="39">
        <v>1.5968967400871288E-2</v>
      </c>
      <c r="D10" s="50">
        <v>1.5917889594941916E-2</v>
      </c>
    </row>
    <row r="11" spans="1:4" x14ac:dyDescent="0.25">
      <c r="A11" s="48" t="s">
        <v>675</v>
      </c>
      <c r="B11" s="49" t="s">
        <v>1375</v>
      </c>
      <c r="C11" s="39">
        <v>7.7967101833619351E-3</v>
      </c>
      <c r="D11" s="50">
        <v>7.7786025500444934E-3</v>
      </c>
    </row>
    <row r="12" spans="1:4" ht="14.25" customHeight="1" x14ac:dyDescent="0.25">
      <c r="A12" s="48" t="s">
        <v>677</v>
      </c>
      <c r="B12" s="49" t="s">
        <v>1376</v>
      </c>
      <c r="C12" s="39">
        <v>4.053191530677438E-3</v>
      </c>
      <c r="D12" s="50">
        <v>4.032930638448908E-3</v>
      </c>
    </row>
    <row r="13" spans="1:4" x14ac:dyDescent="0.25">
      <c r="A13" s="48" t="s">
        <v>679</v>
      </c>
      <c r="B13" s="49" t="s">
        <v>1377</v>
      </c>
      <c r="C13" s="39">
        <v>2.0346348989387043E-3</v>
      </c>
      <c r="D13" s="50">
        <v>2.0244214535216003E-3</v>
      </c>
    </row>
    <row r="14" spans="1:4" x14ac:dyDescent="0.25">
      <c r="A14" s="48" t="s">
        <v>681</v>
      </c>
      <c r="B14" s="49" t="s">
        <v>1377</v>
      </c>
      <c r="C14" s="39">
        <v>4.7997079089660815E-3</v>
      </c>
      <c r="D14" s="50">
        <v>4.7785106707081406E-3</v>
      </c>
    </row>
    <row r="15" spans="1:4" x14ac:dyDescent="0.25">
      <c r="A15" s="48" t="s">
        <v>682</v>
      </c>
      <c r="B15" s="49" t="s">
        <v>1377</v>
      </c>
      <c r="C15" s="39">
        <v>6.0913876300930118E-3</v>
      </c>
      <c r="D15" s="50">
        <v>6.0693068833910279E-3</v>
      </c>
    </row>
    <row r="16" spans="1:4" x14ac:dyDescent="0.25">
      <c r="A16" s="48" t="s">
        <v>683</v>
      </c>
      <c r="B16" s="49" t="s">
        <v>1377</v>
      </c>
      <c r="C16" s="39">
        <v>5.4504742628206353E-3</v>
      </c>
      <c r="D16" s="50">
        <v>5.4342186329814331E-3</v>
      </c>
    </row>
    <row r="17" spans="1:4" x14ac:dyDescent="0.25">
      <c r="A17" s="48" t="s">
        <v>684</v>
      </c>
      <c r="B17" s="49" t="s">
        <v>1378</v>
      </c>
      <c r="C17" s="39">
        <v>5.4204314417407633E-2</v>
      </c>
      <c r="D17" s="50">
        <v>5.403515448846543E-2</v>
      </c>
    </row>
    <row r="18" spans="1:4" x14ac:dyDescent="0.25">
      <c r="A18" s="48" t="s">
        <v>686</v>
      </c>
      <c r="B18" s="49" t="s">
        <v>1379</v>
      </c>
      <c r="C18" s="39">
        <v>5.0687046842782857E-2</v>
      </c>
      <c r="D18" s="50">
        <v>5.0769360797398952E-2</v>
      </c>
    </row>
    <row r="19" spans="1:4" x14ac:dyDescent="0.25">
      <c r="A19" s="48" t="s">
        <v>688</v>
      </c>
      <c r="B19" s="49" t="s">
        <v>1380</v>
      </c>
      <c r="C19" s="39">
        <v>4.9368308681755436E-2</v>
      </c>
      <c r="D19" s="50">
        <v>4.9555865491019008E-2</v>
      </c>
    </row>
    <row r="20" spans="1:4" x14ac:dyDescent="0.25">
      <c r="A20" s="48" t="s">
        <v>690</v>
      </c>
      <c r="B20" s="49" t="s">
        <v>1381</v>
      </c>
      <c r="C20" s="39">
        <v>2.0440265416827901E-2</v>
      </c>
      <c r="D20" s="50">
        <v>2.044420233167054E-2</v>
      </c>
    </row>
    <row r="21" spans="1:4" x14ac:dyDescent="0.25">
      <c r="A21" s="48" t="s">
        <v>692</v>
      </c>
      <c r="B21" s="53" t="s">
        <v>1381</v>
      </c>
      <c r="C21" s="39">
        <v>3.6998970944008829E-2</v>
      </c>
      <c r="D21" s="50">
        <v>3.6626836888217058E-2</v>
      </c>
    </row>
    <row r="22" spans="1:4" x14ac:dyDescent="0.25">
      <c r="A22" s="48" t="s">
        <v>693</v>
      </c>
      <c r="B22" s="49" t="s">
        <v>1381</v>
      </c>
      <c r="C22" s="39">
        <v>4.3359768984290163E-2</v>
      </c>
      <c r="D22" s="50">
        <v>4.3353272192223589E-2</v>
      </c>
    </row>
    <row r="23" spans="1:4" x14ac:dyDescent="0.25">
      <c r="A23" s="48" t="s">
        <v>694</v>
      </c>
      <c r="B23" s="49" t="s">
        <v>1382</v>
      </c>
      <c r="C23" s="39">
        <v>5.0037411256279987E-2</v>
      </c>
      <c r="D23" s="50">
        <v>5.0270485228354742E-2</v>
      </c>
    </row>
    <row r="24" spans="1:4" x14ac:dyDescent="0.25">
      <c r="A24" s="48" t="s">
        <v>696</v>
      </c>
      <c r="B24" s="49" t="s">
        <v>1383</v>
      </c>
      <c r="C24" s="39">
        <v>0.11127152763515573</v>
      </c>
      <c r="D24" s="50">
        <v>0.11100487368359896</v>
      </c>
    </row>
    <row r="25" spans="1:4" x14ac:dyDescent="0.25">
      <c r="A25" s="48" t="s">
        <v>698</v>
      </c>
      <c r="B25" s="49" t="s">
        <v>1384</v>
      </c>
      <c r="C25" s="39">
        <v>5.6146158396461754E-2</v>
      </c>
      <c r="D25" s="50">
        <v>5.6090329579682893E-2</v>
      </c>
    </row>
    <row r="26" spans="1:4" x14ac:dyDescent="0.25">
      <c r="A26" s="48" t="s">
        <v>700</v>
      </c>
      <c r="B26" s="49" t="s">
        <v>1385</v>
      </c>
      <c r="C26" s="39">
        <v>7.7439344530525742E-2</v>
      </c>
      <c r="D26" s="50">
        <v>7.747361462974664E-2</v>
      </c>
    </row>
    <row r="27" spans="1:4" x14ac:dyDescent="0.25">
      <c r="A27" s="48" t="s">
        <v>702</v>
      </c>
      <c r="B27" s="49" t="s">
        <v>1386</v>
      </c>
      <c r="C27" s="39">
        <v>5.2207475206961063E-2</v>
      </c>
      <c r="D27" s="50">
        <v>5.2279821187920628E-2</v>
      </c>
    </row>
    <row r="28" spans="1:4" x14ac:dyDescent="0.25">
      <c r="A28" s="48" t="s">
        <v>704</v>
      </c>
      <c r="B28" s="49" t="s">
        <v>1387</v>
      </c>
      <c r="C28" s="39">
        <v>5.5912505968752774E-2</v>
      </c>
      <c r="D28" s="50">
        <v>5.5859907616770607E-2</v>
      </c>
    </row>
    <row r="29" spans="1:4" x14ac:dyDescent="0.25">
      <c r="A29" s="48" t="s">
        <v>706</v>
      </c>
      <c r="B29" s="49" t="s">
        <v>1388</v>
      </c>
      <c r="C29" s="39">
        <v>6.6938666668024435E-2</v>
      </c>
      <c r="D29" s="50">
        <v>6.6734825309245974E-2</v>
      </c>
    </row>
    <row r="30" spans="1:4" x14ac:dyDescent="0.25">
      <c r="A30" s="48" t="s">
        <v>708</v>
      </c>
      <c r="B30" s="49" t="s">
        <v>1389</v>
      </c>
      <c r="C30" s="39">
        <v>5.844209171018426E-2</v>
      </c>
      <c r="D30" s="50">
        <v>5.8433525737567153E-2</v>
      </c>
    </row>
    <row r="31" spans="1:4" x14ac:dyDescent="0.25">
      <c r="A31" s="48" t="s">
        <v>710</v>
      </c>
      <c r="B31" s="49" t="s">
        <v>1390</v>
      </c>
      <c r="C31" s="39">
        <v>5.2207475206961063E-2</v>
      </c>
      <c r="D31" s="50">
        <v>5.2279821187920628E-2</v>
      </c>
    </row>
    <row r="32" spans="1:4" x14ac:dyDescent="0.25">
      <c r="A32" s="48" t="s">
        <v>712</v>
      </c>
      <c r="B32" s="49" t="s">
        <v>1391</v>
      </c>
      <c r="C32" s="39">
        <v>5.8733404098780181E-2</v>
      </c>
      <c r="D32" s="50">
        <v>5.8586537287795296E-2</v>
      </c>
    </row>
    <row r="33" spans="1:4" x14ac:dyDescent="0.25">
      <c r="A33" s="48" t="s">
        <v>714</v>
      </c>
      <c r="B33" s="49" t="s">
        <v>1392</v>
      </c>
      <c r="C33" s="39">
        <v>6.0907175420918828E-2</v>
      </c>
      <c r="D33" s="50">
        <v>6.0682575090250268E-2</v>
      </c>
    </row>
    <row r="34" spans="1:4" x14ac:dyDescent="0.25">
      <c r="A34" s="48" t="s">
        <v>716</v>
      </c>
      <c r="B34" s="49" t="s">
        <v>1393</v>
      </c>
      <c r="C34" s="39">
        <v>4.5415452396580264E-2</v>
      </c>
      <c r="D34" s="50">
        <v>4.5476053279682932E-2</v>
      </c>
    </row>
    <row r="35" spans="1:4" x14ac:dyDescent="0.25">
      <c r="A35" s="48" t="s">
        <v>718</v>
      </c>
      <c r="B35" s="49" t="s">
        <v>1394</v>
      </c>
      <c r="C35" s="39">
        <v>4.973051496521752E-2</v>
      </c>
      <c r="D35" s="50">
        <v>5.0394290834649094E-2</v>
      </c>
    </row>
    <row r="36" spans="1:4" x14ac:dyDescent="0.25">
      <c r="A36" s="48" t="s">
        <v>720</v>
      </c>
      <c r="B36" s="49" t="s">
        <v>1395</v>
      </c>
      <c r="C36" s="39">
        <v>6.0565055427181019E-2</v>
      </c>
      <c r="D36" s="50">
        <v>6.0440925892257552E-2</v>
      </c>
    </row>
    <row r="37" spans="1:4" x14ac:dyDescent="0.25">
      <c r="A37" s="48" t="s">
        <v>722</v>
      </c>
      <c r="B37" s="49" t="s">
        <v>1396</v>
      </c>
      <c r="C37" s="39">
        <v>9.4758885568343637E-2</v>
      </c>
      <c r="D37" s="50">
        <v>9.4428506710110049E-2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8 SEPTEMBRE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1304</v>
      </c>
      <c r="C5" s="64">
        <v>0.13409873769470532</v>
      </c>
      <c r="D5" s="40">
        <v>0.13431281369604936</v>
      </c>
    </row>
    <row r="6" spans="1:4" x14ac:dyDescent="0.25">
      <c r="A6" s="48" t="s">
        <v>725</v>
      </c>
      <c r="B6" s="49" t="s">
        <v>1303</v>
      </c>
      <c r="C6" s="39">
        <v>0.12816902544849662</v>
      </c>
      <c r="D6" s="45">
        <v>0.12790195294921075</v>
      </c>
    </row>
    <row r="7" spans="1:4" x14ac:dyDescent="0.25">
      <c r="A7" s="48" t="s">
        <v>726</v>
      </c>
      <c r="B7" s="49" t="s">
        <v>63</v>
      </c>
      <c r="C7" s="39">
        <v>7.1337490135019874E-2</v>
      </c>
      <c r="D7" s="50">
        <v>7.186429373406189E-2</v>
      </c>
    </row>
    <row r="8" spans="1:4" x14ac:dyDescent="0.25">
      <c r="A8" s="48" t="s">
        <v>727</v>
      </c>
      <c r="B8" s="49" t="s">
        <v>71</v>
      </c>
      <c r="C8" s="39">
        <v>0.10218732273387406</v>
      </c>
      <c r="D8" s="50">
        <v>0.10219603474666783</v>
      </c>
    </row>
    <row r="9" spans="1:4" x14ac:dyDescent="0.25">
      <c r="A9" s="48" t="s">
        <v>728</v>
      </c>
      <c r="B9" s="49" t="s">
        <v>1302</v>
      </c>
      <c r="C9" s="39">
        <v>0.11324968462823146</v>
      </c>
      <c r="D9" s="50">
        <v>0.11301076098011328</v>
      </c>
    </row>
    <row r="10" spans="1:4" x14ac:dyDescent="0.25">
      <c r="A10" s="48" t="s">
        <v>729</v>
      </c>
      <c r="B10" s="49" t="s">
        <v>1306</v>
      </c>
      <c r="C10" s="39">
        <v>5.8422225110388699E-2</v>
      </c>
      <c r="D10" s="50">
        <v>5.8503153808763649E-2</v>
      </c>
    </row>
    <row r="11" spans="1:4" x14ac:dyDescent="0.25">
      <c r="A11" s="48" t="s">
        <v>730</v>
      </c>
      <c r="B11" s="49" t="s">
        <v>1309</v>
      </c>
      <c r="C11" s="39">
        <v>9.2814030829327265E-2</v>
      </c>
      <c r="D11" s="50">
        <v>9.2591219024788535E-2</v>
      </c>
    </row>
    <row r="12" spans="1:4" x14ac:dyDescent="0.25">
      <c r="A12" s="48" t="s">
        <v>731</v>
      </c>
      <c r="B12" s="49" t="s">
        <v>1308</v>
      </c>
      <c r="C12" s="39">
        <v>6.9508108469442192E-2</v>
      </c>
      <c r="D12" s="50">
        <v>6.9491324993277898E-2</v>
      </c>
    </row>
    <row r="13" spans="1:4" x14ac:dyDescent="0.25">
      <c r="A13" s="48" t="s">
        <v>732</v>
      </c>
      <c r="B13" s="49" t="s">
        <v>1316</v>
      </c>
      <c r="C13" s="39">
        <v>7.4662737283610489E-2</v>
      </c>
      <c r="D13" s="50">
        <v>7.4538422893121598E-2</v>
      </c>
    </row>
    <row r="14" spans="1:4" x14ac:dyDescent="0.25">
      <c r="A14" s="48" t="s">
        <v>733</v>
      </c>
      <c r="B14" s="49" t="s">
        <v>173</v>
      </c>
      <c r="C14" s="39">
        <v>0.13264130153494361</v>
      </c>
      <c r="D14" s="50">
        <v>0.13265580119533341</v>
      </c>
    </row>
    <row r="15" spans="1:4" x14ac:dyDescent="0.25">
      <c r="A15" s="48" t="s">
        <v>734</v>
      </c>
      <c r="B15" s="49" t="s">
        <v>1356</v>
      </c>
      <c r="C15" s="39">
        <v>0.10335984722811091</v>
      </c>
      <c r="D15" s="50">
        <v>0.10336479236236853</v>
      </c>
    </row>
    <row r="16" spans="1:4" x14ac:dyDescent="0.25">
      <c r="A16" s="48" t="s">
        <v>735</v>
      </c>
      <c r="B16" s="49" t="s">
        <v>1318</v>
      </c>
      <c r="C16" s="39">
        <v>5.4912764953843285E-2</v>
      </c>
      <c r="D16" s="50">
        <v>5.5226764193217669E-2</v>
      </c>
    </row>
    <row r="17" spans="1:4" x14ac:dyDescent="0.25">
      <c r="A17" s="48" t="s">
        <v>736</v>
      </c>
      <c r="B17" s="49" t="s">
        <v>166</v>
      </c>
      <c r="C17" s="39">
        <v>0.11272802514611056</v>
      </c>
      <c r="D17" s="50">
        <v>0.11243526426219037</v>
      </c>
    </row>
    <row r="18" spans="1:4" x14ac:dyDescent="0.25">
      <c r="A18" s="48" t="s">
        <v>737</v>
      </c>
      <c r="B18" s="49" t="s">
        <v>1321</v>
      </c>
      <c r="C18" s="39">
        <v>7.1111530789372046E-2</v>
      </c>
      <c r="D18" s="50">
        <v>7.1003407364815418E-2</v>
      </c>
    </row>
    <row r="19" spans="1:4" x14ac:dyDescent="0.25">
      <c r="A19" s="48" t="s">
        <v>738</v>
      </c>
      <c r="B19" s="49" t="s">
        <v>155</v>
      </c>
      <c r="C19" s="39">
        <v>0.1181302971367076</v>
      </c>
      <c r="D19" s="50">
        <v>0.11782764547041166</v>
      </c>
    </row>
    <row r="20" spans="1:4" x14ac:dyDescent="0.25">
      <c r="A20" s="48" t="s">
        <v>739</v>
      </c>
      <c r="B20" s="49" t="s">
        <v>207</v>
      </c>
      <c r="C20" s="39">
        <v>6.2280878752710774E-2</v>
      </c>
      <c r="D20" s="50">
        <v>6.2277652089644177E-2</v>
      </c>
    </row>
    <row r="21" spans="1:4" x14ac:dyDescent="0.25">
      <c r="A21" s="48" t="s">
        <v>740</v>
      </c>
      <c r="B21" s="49" t="s">
        <v>235</v>
      </c>
      <c r="C21" s="39">
        <v>6.0628491906954525E-2</v>
      </c>
      <c r="D21" s="50">
        <v>6.0669279374369341E-2</v>
      </c>
    </row>
    <row r="22" spans="1:4" x14ac:dyDescent="0.25">
      <c r="A22" s="48" t="s">
        <v>741</v>
      </c>
      <c r="B22" s="49" t="s">
        <v>616</v>
      </c>
      <c r="C22" s="39">
        <v>9.3209110396491185E-2</v>
      </c>
      <c r="D22" s="50">
        <v>9.2876940391729723E-2</v>
      </c>
    </row>
    <row r="23" spans="1:4" x14ac:dyDescent="0.25">
      <c r="A23" s="48" t="s">
        <v>742</v>
      </c>
      <c r="B23" s="49" t="s">
        <v>233</v>
      </c>
      <c r="C23" s="39">
        <v>6.5924478812201134E-2</v>
      </c>
      <c r="D23" s="50">
        <v>6.5926814262895622E-2</v>
      </c>
    </row>
    <row r="24" spans="1:4" x14ac:dyDescent="0.25">
      <c r="A24" s="48" t="s">
        <v>743</v>
      </c>
      <c r="B24" s="49" t="s">
        <v>245</v>
      </c>
      <c r="C24" s="39">
        <v>0.23529255808234303</v>
      </c>
      <c r="D24" s="50">
        <v>0.23520698437423912</v>
      </c>
    </row>
    <row r="25" spans="1:4" x14ac:dyDescent="0.25">
      <c r="A25" s="48" t="s">
        <v>744</v>
      </c>
      <c r="B25" s="49" t="s">
        <v>247</v>
      </c>
      <c r="C25" s="39">
        <v>0.23611853378616685</v>
      </c>
      <c r="D25" s="50">
        <v>0.23603239279627339</v>
      </c>
    </row>
    <row r="26" spans="1:4" x14ac:dyDescent="0.25">
      <c r="A26" s="48" t="s">
        <v>745</v>
      </c>
      <c r="B26" s="49" t="s">
        <v>215</v>
      </c>
      <c r="C26" s="39">
        <v>0.21565269492571304</v>
      </c>
      <c r="D26" s="50">
        <v>0.21516565216529623</v>
      </c>
    </row>
    <row r="27" spans="1:4" x14ac:dyDescent="0.25">
      <c r="A27" s="48" t="s">
        <v>746</v>
      </c>
      <c r="B27" s="49" t="s">
        <v>1343</v>
      </c>
      <c r="C27" s="39">
        <v>0.10431611325088802</v>
      </c>
      <c r="D27" s="50">
        <v>0.10397821407549442</v>
      </c>
    </row>
    <row r="28" spans="1:4" x14ac:dyDescent="0.25">
      <c r="A28" s="48" t="s">
        <v>747</v>
      </c>
      <c r="B28" s="49" t="s">
        <v>269</v>
      </c>
      <c r="C28" s="39">
        <v>5.7886917251088285E-2</v>
      </c>
      <c r="D28" s="50">
        <v>5.7827613126435487E-2</v>
      </c>
    </row>
    <row r="29" spans="1:4" x14ac:dyDescent="0.25">
      <c r="A29" s="48" t="s">
        <v>748</v>
      </c>
      <c r="B29" s="49" t="s">
        <v>261</v>
      </c>
      <c r="C29" s="39">
        <v>9.3172876750046971E-2</v>
      </c>
      <c r="D29" s="50">
        <v>9.2929337797696687E-2</v>
      </c>
    </row>
    <row r="30" spans="1:4" x14ac:dyDescent="0.25">
      <c r="A30" s="48" t="s">
        <v>749</v>
      </c>
      <c r="B30" s="49" t="s">
        <v>1322</v>
      </c>
      <c r="C30" s="39">
        <v>6.0956248432198892E-2</v>
      </c>
      <c r="D30" s="50">
        <v>6.0795499435387902E-2</v>
      </c>
    </row>
    <row r="31" spans="1:4" x14ac:dyDescent="0.25">
      <c r="A31" s="48" t="s">
        <v>750</v>
      </c>
      <c r="B31" s="49" t="s">
        <v>1337</v>
      </c>
      <c r="C31" s="39">
        <v>6.9488913533409233E-2</v>
      </c>
      <c r="D31" s="50">
        <v>6.9404498030955747E-2</v>
      </c>
    </row>
    <row r="32" spans="1:4" x14ac:dyDescent="0.25">
      <c r="A32" s="48" t="s">
        <v>751</v>
      </c>
      <c r="B32" s="49" t="s">
        <v>1323</v>
      </c>
      <c r="C32" s="39">
        <v>0.12662744334156095</v>
      </c>
      <c r="D32" s="50">
        <v>0.12666958664783307</v>
      </c>
    </row>
    <row r="33" spans="1:4" x14ac:dyDescent="0.25">
      <c r="A33" s="48" t="s">
        <v>752</v>
      </c>
      <c r="B33" s="49" t="s">
        <v>293</v>
      </c>
      <c r="C33" s="39">
        <v>5.4966211573444008E-2</v>
      </c>
      <c r="D33" s="50">
        <v>5.5197905753865156E-2</v>
      </c>
    </row>
    <row r="34" spans="1:4" x14ac:dyDescent="0.25">
      <c r="A34" s="48" t="s">
        <v>753</v>
      </c>
      <c r="B34" s="49" t="s">
        <v>249</v>
      </c>
      <c r="C34" s="39">
        <v>0.23561766207501122</v>
      </c>
      <c r="D34" s="50">
        <v>0.2355322542752574</v>
      </c>
    </row>
    <row r="35" spans="1:4" x14ac:dyDescent="0.25">
      <c r="A35" s="48" t="s">
        <v>754</v>
      </c>
      <c r="B35" s="49" t="s">
        <v>1335</v>
      </c>
      <c r="C35" s="39">
        <v>8.5416224284829145E-2</v>
      </c>
      <c r="D35" s="50">
        <v>8.5201004947972114E-2</v>
      </c>
    </row>
    <row r="36" spans="1:4" x14ac:dyDescent="0.25">
      <c r="A36" s="48" t="s">
        <v>755</v>
      </c>
      <c r="B36" s="49" t="s">
        <v>622</v>
      </c>
      <c r="C36" s="39">
        <v>4.8050976228384237E-2</v>
      </c>
      <c r="D36" s="50">
        <v>4.8157334577902049E-2</v>
      </c>
    </row>
    <row r="37" spans="1:4" x14ac:dyDescent="0.25">
      <c r="A37" s="48" t="s">
        <v>756</v>
      </c>
      <c r="B37" s="49" t="s">
        <v>1336</v>
      </c>
      <c r="C37" s="39">
        <v>6.1029601535845003E-2</v>
      </c>
      <c r="D37" s="50">
        <v>6.0842646779876788E-2</v>
      </c>
    </row>
    <row r="38" spans="1:4" x14ac:dyDescent="0.25">
      <c r="A38" s="48" t="s">
        <v>757</v>
      </c>
      <c r="B38" s="49" t="s">
        <v>1352</v>
      </c>
      <c r="C38" s="39">
        <v>6.7066080544244844E-2</v>
      </c>
      <c r="D38" s="50">
        <v>6.6978512139098195E-2</v>
      </c>
    </row>
    <row r="39" spans="1:4" x14ac:dyDescent="0.25">
      <c r="A39" s="48" t="s">
        <v>758</v>
      </c>
      <c r="B39" s="49" t="s">
        <v>626</v>
      </c>
      <c r="C39" s="39">
        <v>4.7958344619459387E-2</v>
      </c>
      <c r="D39" s="50">
        <v>4.805097626196727E-2</v>
      </c>
    </row>
    <row r="40" spans="1:4" x14ac:dyDescent="0.25">
      <c r="A40" s="48" t="s">
        <v>759</v>
      </c>
      <c r="B40" s="49" t="s">
        <v>349</v>
      </c>
      <c r="C40" s="39">
        <v>7.5218690564593418E-2</v>
      </c>
      <c r="D40" s="50">
        <v>7.5221739971786675E-2</v>
      </c>
    </row>
    <row r="41" spans="1:4" x14ac:dyDescent="0.25">
      <c r="A41" s="48" t="s">
        <v>760</v>
      </c>
      <c r="B41" s="49" t="s">
        <v>1355</v>
      </c>
      <c r="C41" s="39">
        <v>6.4739986802644811E-2</v>
      </c>
      <c r="D41" s="50">
        <v>6.4789494735458392E-2</v>
      </c>
    </row>
    <row r="42" spans="1:4" x14ac:dyDescent="0.25">
      <c r="A42" s="48" t="s">
        <v>761</v>
      </c>
      <c r="B42" s="49" t="s">
        <v>357</v>
      </c>
      <c r="C42" s="39">
        <v>5.6413731003011107E-2</v>
      </c>
      <c r="D42" s="50">
        <v>5.6220466163519403E-2</v>
      </c>
    </row>
    <row r="43" spans="1:4" x14ac:dyDescent="0.25">
      <c r="A43" s="48" t="s">
        <v>762</v>
      </c>
      <c r="B43" s="49" t="s">
        <v>1344</v>
      </c>
      <c r="C43" s="39">
        <v>0.1533731386470783</v>
      </c>
      <c r="D43" s="50">
        <v>0.1526943938782781</v>
      </c>
    </row>
    <row r="44" spans="1:4" x14ac:dyDescent="0.25">
      <c r="A44" s="48" t="s">
        <v>763</v>
      </c>
      <c r="B44" s="49" t="s">
        <v>231</v>
      </c>
      <c r="C44" s="39">
        <v>5.6452200766181675E-2</v>
      </c>
      <c r="D44" s="50">
        <v>5.6968742427600472E-2</v>
      </c>
    </row>
    <row r="45" spans="1:4" x14ac:dyDescent="0.25">
      <c r="A45" s="48" t="s">
        <v>764</v>
      </c>
      <c r="B45" s="49" t="s">
        <v>1345</v>
      </c>
      <c r="C45" s="39">
        <v>8.1533919599795515E-2</v>
      </c>
      <c r="D45" s="50">
        <v>8.1366433323021778E-2</v>
      </c>
    </row>
    <row r="46" spans="1:4" x14ac:dyDescent="0.25">
      <c r="A46" s="48" t="s">
        <v>765</v>
      </c>
      <c r="B46" s="49" t="s">
        <v>388</v>
      </c>
      <c r="C46" s="39">
        <v>9.9262732105005191E-2</v>
      </c>
      <c r="D46" s="50">
        <v>9.9139617876321556E-2</v>
      </c>
    </row>
    <row r="47" spans="1:4" x14ac:dyDescent="0.25">
      <c r="A47" s="48" t="s">
        <v>766</v>
      </c>
      <c r="B47" s="49" t="s">
        <v>1338</v>
      </c>
      <c r="C47" s="39">
        <v>9.3932425870570518E-2</v>
      </c>
      <c r="D47" s="50">
        <v>9.3563347504514782E-2</v>
      </c>
    </row>
    <row r="48" spans="1:4" x14ac:dyDescent="0.25">
      <c r="A48" s="48" t="s">
        <v>767</v>
      </c>
      <c r="B48" s="49" t="s">
        <v>1346</v>
      </c>
      <c r="C48" s="39">
        <v>5.3853296216778389E-2</v>
      </c>
      <c r="D48" s="50">
        <v>5.3742456608309848E-2</v>
      </c>
    </row>
    <row r="49" spans="1:4" x14ac:dyDescent="0.25">
      <c r="A49" s="48" t="s">
        <v>768</v>
      </c>
      <c r="B49" s="49" t="s">
        <v>396</v>
      </c>
      <c r="C49" s="39">
        <v>0.12335133951335714</v>
      </c>
      <c r="D49" s="50">
        <v>0.12303342866747109</v>
      </c>
    </row>
    <row r="50" spans="1:4" x14ac:dyDescent="0.25">
      <c r="A50" s="48" t="s">
        <v>769</v>
      </c>
      <c r="B50" s="49" t="s">
        <v>1347</v>
      </c>
      <c r="C50" s="39">
        <v>7.7530388241698278E-2</v>
      </c>
      <c r="D50" s="50">
        <v>7.7935787588920044E-2</v>
      </c>
    </row>
    <row r="51" spans="1:4" x14ac:dyDescent="0.25">
      <c r="A51" s="48" t="s">
        <v>770</v>
      </c>
      <c r="B51" s="49" t="s">
        <v>271</v>
      </c>
      <c r="C51" s="39">
        <v>8.1425437941806761E-2</v>
      </c>
      <c r="D51" s="50">
        <v>8.120081986887645E-2</v>
      </c>
    </row>
    <row r="52" spans="1:4" x14ac:dyDescent="0.25">
      <c r="A52" s="48" t="s">
        <v>771</v>
      </c>
      <c r="B52" s="49" t="s">
        <v>177</v>
      </c>
      <c r="C52" s="39">
        <v>0.18538331214452183</v>
      </c>
      <c r="D52" s="50">
        <v>0.18534786298005268</v>
      </c>
    </row>
    <row r="53" spans="1:4" x14ac:dyDescent="0.25">
      <c r="A53" s="48" t="s">
        <v>772</v>
      </c>
      <c r="B53" s="49" t="s">
        <v>1311</v>
      </c>
      <c r="C53" s="39">
        <v>6.7106812414086531E-2</v>
      </c>
      <c r="D53" s="50">
        <v>6.6626026531270852E-2</v>
      </c>
    </row>
    <row r="54" spans="1:4" x14ac:dyDescent="0.25">
      <c r="A54" s="48" t="s">
        <v>773</v>
      </c>
      <c r="B54" s="49" t="s">
        <v>412</v>
      </c>
      <c r="C54" s="39">
        <v>0.1216557126470664</v>
      </c>
      <c r="D54" s="50">
        <v>0.12135455477479258</v>
      </c>
    </row>
    <row r="55" spans="1:4" x14ac:dyDescent="0.25">
      <c r="A55" s="48" t="s">
        <v>774</v>
      </c>
      <c r="B55" s="49" t="s">
        <v>1313</v>
      </c>
      <c r="C55" s="39">
        <v>0.11066444876427575</v>
      </c>
      <c r="D55" s="50">
        <v>0.11032344386416443</v>
      </c>
    </row>
    <row r="56" spans="1:4" x14ac:dyDescent="0.25">
      <c r="A56" s="48" t="s">
        <v>775</v>
      </c>
      <c r="B56" s="49" t="s">
        <v>436</v>
      </c>
      <c r="C56" s="39">
        <v>8.8544545936998009E-2</v>
      </c>
      <c r="D56" s="50">
        <v>8.8251116293028203E-2</v>
      </c>
    </row>
    <row r="57" spans="1:4" x14ac:dyDescent="0.25">
      <c r="A57" s="48" t="s">
        <v>776</v>
      </c>
      <c r="B57" s="49" t="s">
        <v>558</v>
      </c>
      <c r="C57" s="39">
        <v>0.11646887291374418</v>
      </c>
      <c r="D57" s="50">
        <v>0.11611065642753547</v>
      </c>
    </row>
    <row r="58" spans="1:4" x14ac:dyDescent="0.25">
      <c r="A58" s="48" t="s">
        <v>777</v>
      </c>
      <c r="B58" s="49" t="s">
        <v>604</v>
      </c>
      <c r="C58" s="39">
        <v>0.12890673387733387</v>
      </c>
      <c r="D58" s="50">
        <v>0.12862045285468698</v>
      </c>
    </row>
    <row r="59" spans="1:4" x14ac:dyDescent="0.25">
      <c r="A59" s="48" t="s">
        <v>778</v>
      </c>
      <c r="B59" s="49" t="s">
        <v>458</v>
      </c>
      <c r="C59" s="39">
        <v>7.2828337969761403E-2</v>
      </c>
      <c r="D59" s="50">
        <v>7.3242372997586611E-2</v>
      </c>
    </row>
    <row r="60" spans="1:4" x14ac:dyDescent="0.25">
      <c r="A60" s="48" t="s">
        <v>779</v>
      </c>
      <c r="B60" s="49" t="s">
        <v>1348</v>
      </c>
      <c r="C60" s="39">
        <v>6.8209449449949652E-2</v>
      </c>
      <c r="D60" s="50">
        <v>6.8109798189245924E-2</v>
      </c>
    </row>
    <row r="61" spans="1:4" x14ac:dyDescent="0.25">
      <c r="A61" s="48" t="s">
        <v>780</v>
      </c>
      <c r="B61" s="49" t="s">
        <v>1340</v>
      </c>
      <c r="C61" s="39">
        <v>0.12069527677945804</v>
      </c>
      <c r="D61" s="50">
        <v>0.12036024479620562</v>
      </c>
    </row>
    <row r="62" spans="1:4" x14ac:dyDescent="0.25">
      <c r="A62" s="48" t="s">
        <v>781</v>
      </c>
      <c r="B62" s="49" t="s">
        <v>67</v>
      </c>
      <c r="C62" s="39">
        <v>0.11795727149630986</v>
      </c>
      <c r="D62" s="50">
        <v>0.11873497288411186</v>
      </c>
    </row>
    <row r="63" spans="1:4" x14ac:dyDescent="0.25">
      <c r="A63" s="48" t="s">
        <v>782</v>
      </c>
      <c r="B63" s="49" t="s">
        <v>470</v>
      </c>
      <c r="C63" s="39">
        <v>7.0005335541819341E-2</v>
      </c>
      <c r="D63" s="50">
        <v>6.9993344625412929E-2</v>
      </c>
    </row>
    <row r="64" spans="1:4" x14ac:dyDescent="0.25">
      <c r="A64" s="48" t="s">
        <v>783</v>
      </c>
      <c r="B64" s="49" t="s">
        <v>121</v>
      </c>
      <c r="C64" s="39">
        <v>0.21574381673737059</v>
      </c>
      <c r="D64" s="50">
        <v>0.21525575306028538</v>
      </c>
    </row>
    <row r="65" spans="1:4" x14ac:dyDescent="0.25">
      <c r="A65" s="48" t="s">
        <v>784</v>
      </c>
      <c r="B65" s="49" t="s">
        <v>1364</v>
      </c>
      <c r="C65" s="39">
        <v>6.8662850361361938E-2</v>
      </c>
      <c r="D65" s="50">
        <v>6.8961383739106721E-2</v>
      </c>
    </row>
    <row r="66" spans="1:4" x14ac:dyDescent="0.25">
      <c r="A66" s="48" t="s">
        <v>785</v>
      </c>
      <c r="B66" s="49" t="s">
        <v>1307</v>
      </c>
      <c r="C66" s="39">
        <v>7.748394183511978E-2</v>
      </c>
      <c r="D66" s="50">
        <v>7.7615668983546313E-2</v>
      </c>
    </row>
    <row r="67" spans="1:4" x14ac:dyDescent="0.25">
      <c r="A67" s="48" t="s">
        <v>786</v>
      </c>
      <c r="B67" s="49" t="s">
        <v>1362</v>
      </c>
      <c r="C67" s="39">
        <v>7.8030748844883036E-2</v>
      </c>
      <c r="D67" s="50">
        <v>7.7857287177459433E-2</v>
      </c>
    </row>
    <row r="68" spans="1:4" x14ac:dyDescent="0.25">
      <c r="A68" s="48" t="s">
        <v>787</v>
      </c>
      <c r="B68" s="49" t="s">
        <v>480</v>
      </c>
      <c r="C68" s="39">
        <v>8.0723649478895931E-2</v>
      </c>
      <c r="D68" s="50">
        <v>8.0944704108530802E-2</v>
      </c>
    </row>
    <row r="69" spans="1:4" x14ac:dyDescent="0.25">
      <c r="A69" s="48" t="s">
        <v>788</v>
      </c>
      <c r="B69" s="49" t="s">
        <v>1354</v>
      </c>
      <c r="C69" s="39">
        <v>6.5368994629203911E-2</v>
      </c>
      <c r="D69" s="50">
        <v>6.5294243171551442E-2</v>
      </c>
    </row>
    <row r="70" spans="1:4" x14ac:dyDescent="0.25">
      <c r="A70" s="48" t="s">
        <v>789</v>
      </c>
      <c r="B70" s="49" t="s">
        <v>488</v>
      </c>
      <c r="C70" s="39">
        <v>7.0356954646102893E-2</v>
      </c>
      <c r="D70" s="50">
        <v>7.0176560925415798E-2</v>
      </c>
    </row>
    <row r="71" spans="1:4" x14ac:dyDescent="0.25">
      <c r="A71" s="48" t="s">
        <v>790</v>
      </c>
      <c r="B71" s="49" t="s">
        <v>494</v>
      </c>
      <c r="C71" s="39">
        <v>0.18237389209889096</v>
      </c>
      <c r="D71" s="50">
        <v>0.1817694355293098</v>
      </c>
    </row>
    <row r="72" spans="1:4" x14ac:dyDescent="0.25">
      <c r="A72" s="48" t="s">
        <v>791</v>
      </c>
      <c r="B72" s="49" t="s">
        <v>1357</v>
      </c>
      <c r="C72" s="39">
        <v>0.10585845494441566</v>
      </c>
      <c r="D72" s="50">
        <v>0.10549550350446971</v>
      </c>
    </row>
    <row r="73" spans="1:4" x14ac:dyDescent="0.25">
      <c r="A73" s="48" t="s">
        <v>792</v>
      </c>
      <c r="B73" s="49" t="s">
        <v>75</v>
      </c>
      <c r="C73" s="39">
        <v>6.9041718435810431E-2</v>
      </c>
      <c r="D73" s="50">
        <v>6.9032858119272289E-2</v>
      </c>
    </row>
    <row r="74" spans="1:4" x14ac:dyDescent="0.25">
      <c r="A74" s="48" t="s">
        <v>793</v>
      </c>
      <c r="B74" s="49" t="s">
        <v>536</v>
      </c>
      <c r="C74" s="39">
        <v>5.5012074608123074E-2</v>
      </c>
      <c r="D74" s="50">
        <v>5.4994026748424289E-2</v>
      </c>
    </row>
    <row r="75" spans="1:4" x14ac:dyDescent="0.25">
      <c r="A75" s="48" t="s">
        <v>794</v>
      </c>
      <c r="B75" s="49" t="s">
        <v>1361</v>
      </c>
      <c r="C75" s="39">
        <v>7.0493662799001724E-2</v>
      </c>
      <c r="D75" s="50">
        <v>7.0530855663349323E-2</v>
      </c>
    </row>
    <row r="76" spans="1:4" x14ac:dyDescent="0.25">
      <c r="A76" s="48" t="s">
        <v>795</v>
      </c>
      <c r="B76" s="49" t="s">
        <v>243</v>
      </c>
      <c r="C76" s="39">
        <v>0.23492914650332236</v>
      </c>
      <c r="D76" s="50">
        <v>0.23483977517514723</v>
      </c>
    </row>
    <row r="77" spans="1:4" x14ac:dyDescent="0.25">
      <c r="A77" s="48" t="s">
        <v>796</v>
      </c>
      <c r="B77" s="49" t="s">
        <v>548</v>
      </c>
      <c r="C77" s="39">
        <v>0.17100758764116261</v>
      </c>
      <c r="D77" s="50">
        <v>0.17066977654050908</v>
      </c>
    </row>
    <row r="78" spans="1:4" x14ac:dyDescent="0.25">
      <c r="A78" s="48" t="s">
        <v>797</v>
      </c>
      <c r="B78" s="49" t="s">
        <v>49</v>
      </c>
      <c r="C78" s="39">
        <v>5.4931690000742807E-2</v>
      </c>
      <c r="D78" s="50">
        <v>5.615238399086242E-2</v>
      </c>
    </row>
    <row r="79" spans="1:4" x14ac:dyDescent="0.25">
      <c r="A79" s="48" t="s">
        <v>798</v>
      </c>
      <c r="B79" s="49" t="s">
        <v>119</v>
      </c>
      <c r="C79" s="39">
        <v>0.21508738402732264</v>
      </c>
      <c r="D79" s="50">
        <v>0.2146132575355327</v>
      </c>
    </row>
    <row r="80" spans="1:4" x14ac:dyDescent="0.25">
      <c r="A80" s="48" t="s">
        <v>799</v>
      </c>
      <c r="B80" s="49" t="s">
        <v>123</v>
      </c>
      <c r="C80" s="39">
        <v>0.21561208171852439</v>
      </c>
      <c r="D80" s="50">
        <v>0.21512267235204638</v>
      </c>
    </row>
    <row r="81" spans="1:4" x14ac:dyDescent="0.25">
      <c r="A81" s="48" t="s">
        <v>800</v>
      </c>
      <c r="B81" s="49" t="s">
        <v>189</v>
      </c>
      <c r="C81" s="39">
        <v>5.988227114427512E-2</v>
      </c>
      <c r="D81" s="50">
        <v>5.9899473365542528E-2</v>
      </c>
    </row>
    <row r="82" spans="1:4" x14ac:dyDescent="0.25">
      <c r="A82" s="48" t="s">
        <v>801</v>
      </c>
      <c r="B82" s="49" t="s">
        <v>191</v>
      </c>
      <c r="C82" s="39">
        <v>0.13937656253870795</v>
      </c>
      <c r="D82" s="50">
        <v>0.13901106778660333</v>
      </c>
    </row>
    <row r="83" spans="1:4" x14ac:dyDescent="0.25">
      <c r="A83" s="48" t="s">
        <v>802</v>
      </c>
      <c r="B83" s="49" t="s">
        <v>183</v>
      </c>
      <c r="C83" s="39">
        <v>9.8874293223122203E-2</v>
      </c>
      <c r="D83" s="50">
        <v>9.9106233709420177E-2</v>
      </c>
    </row>
    <row r="84" spans="1:4" x14ac:dyDescent="0.25">
      <c r="A84" s="48" t="s">
        <v>803</v>
      </c>
      <c r="B84" s="49" t="s">
        <v>580</v>
      </c>
      <c r="C84" s="39">
        <v>0.12319029717629174</v>
      </c>
      <c r="D84" s="50">
        <v>0.12277703434802417</v>
      </c>
    </row>
    <row r="85" spans="1:4" x14ac:dyDescent="0.25">
      <c r="A85" s="48" t="s">
        <v>804</v>
      </c>
      <c r="B85" s="49" t="s">
        <v>438</v>
      </c>
      <c r="C85" s="39">
        <v>0.17254771154875306</v>
      </c>
      <c r="D85" s="50">
        <v>0.17209353241646322</v>
      </c>
    </row>
    <row r="86" spans="1:4" x14ac:dyDescent="0.25">
      <c r="A86" s="48" t="s">
        <v>805</v>
      </c>
      <c r="B86" s="49" t="s">
        <v>45</v>
      </c>
      <c r="C86" s="39">
        <v>0.1401414936409604</v>
      </c>
      <c r="D86" s="50">
        <v>0.14063851649581194</v>
      </c>
    </row>
    <row r="87" spans="1:4" x14ac:dyDescent="0.25">
      <c r="A87" s="48" t="s">
        <v>806</v>
      </c>
      <c r="B87" s="49" t="s">
        <v>590</v>
      </c>
      <c r="C87" s="39">
        <v>7.452574099965778E-2</v>
      </c>
      <c r="D87" s="50">
        <v>7.4543237627061276E-2</v>
      </c>
    </row>
    <row r="88" spans="1:4" x14ac:dyDescent="0.25">
      <c r="A88" s="48" t="s">
        <v>807</v>
      </c>
      <c r="B88" s="49" t="s">
        <v>596</v>
      </c>
      <c r="C88" s="39">
        <v>0.31170161557616466</v>
      </c>
      <c r="D88" s="50">
        <v>0.3169016494145947</v>
      </c>
    </row>
    <row r="89" spans="1:4" x14ac:dyDescent="0.25">
      <c r="A89" s="48" t="s">
        <v>808</v>
      </c>
      <c r="B89" s="49" t="s">
        <v>291</v>
      </c>
      <c r="C89" s="39">
        <v>6.8144821873750219E-2</v>
      </c>
      <c r="D89" s="50">
        <v>6.8024949460251172E-2</v>
      </c>
    </row>
    <row r="90" spans="1:4" x14ac:dyDescent="0.25">
      <c r="A90" s="48" t="s">
        <v>809</v>
      </c>
      <c r="B90" s="49" t="s">
        <v>1366</v>
      </c>
      <c r="C90" s="39">
        <v>5.6237898972538863E-2</v>
      </c>
      <c r="D90" s="50">
        <v>5.6031541806342768E-2</v>
      </c>
    </row>
    <row r="91" spans="1:4" x14ac:dyDescent="0.25">
      <c r="A91" s="48" t="s">
        <v>810</v>
      </c>
      <c r="B91" s="49" t="s">
        <v>592</v>
      </c>
      <c r="C91" s="39">
        <v>0.13748107390132575</v>
      </c>
      <c r="D91" s="50">
        <v>0.13711529718089105</v>
      </c>
    </row>
    <row r="92" spans="1:4" x14ac:dyDescent="0.25">
      <c r="A92" s="48" t="s">
        <v>811</v>
      </c>
      <c r="B92" s="49" t="s">
        <v>612</v>
      </c>
      <c r="C92" s="39">
        <v>1.7935530378051776E-2</v>
      </c>
      <c r="D92" s="50">
        <v>1.7867800661350193E-2</v>
      </c>
    </row>
    <row r="93" spans="1:4" x14ac:dyDescent="0.25">
      <c r="A93" s="48" t="s">
        <v>812</v>
      </c>
      <c r="B93" s="49" t="s">
        <v>628</v>
      </c>
      <c r="C93" s="39">
        <v>5.6600048813112085E-2</v>
      </c>
      <c r="D93" s="50">
        <v>5.6477782663827851E-2</v>
      </c>
    </row>
    <row r="94" spans="1:4" x14ac:dyDescent="0.25">
      <c r="A94" s="48" t="s">
        <v>813</v>
      </c>
      <c r="B94" s="49" t="s">
        <v>620</v>
      </c>
      <c r="C94" s="39">
        <v>0.10240531568900055</v>
      </c>
      <c r="D94" s="50">
        <v>0.10213856717216428</v>
      </c>
    </row>
    <row r="95" spans="1:4" x14ac:dyDescent="0.25">
      <c r="A95" s="48" t="s">
        <v>814</v>
      </c>
      <c r="B95" s="49" t="s">
        <v>1315</v>
      </c>
      <c r="C95" s="39">
        <v>0.13695036070392194</v>
      </c>
      <c r="D95" s="50">
        <v>0.13743558053380858</v>
      </c>
    </row>
    <row r="96" spans="1:4" x14ac:dyDescent="0.25">
      <c r="A96" s="48" t="s">
        <v>815</v>
      </c>
      <c r="B96" s="49" t="s">
        <v>618</v>
      </c>
      <c r="C96" s="39">
        <v>5.3778000229404731E-2</v>
      </c>
      <c r="D96" s="50">
        <v>5.3724766801635036E-2</v>
      </c>
    </row>
    <row r="97" spans="1:4" x14ac:dyDescent="0.25">
      <c r="A97" s="48" t="s">
        <v>816</v>
      </c>
      <c r="B97" s="49" t="s">
        <v>1334</v>
      </c>
      <c r="C97" s="39">
        <v>5.1002141734529494E-2</v>
      </c>
      <c r="D97" s="50">
        <v>5.10869247846071E-2</v>
      </c>
    </row>
    <row r="98" spans="1:4" x14ac:dyDescent="0.25">
      <c r="A98" s="48" t="s">
        <v>817</v>
      </c>
      <c r="B98" s="49" t="s">
        <v>1369</v>
      </c>
      <c r="C98" s="39">
        <v>5.7484310570105716E-2</v>
      </c>
      <c r="D98" s="50">
        <v>5.7489329556390328E-2</v>
      </c>
    </row>
    <row r="99" spans="1:4" x14ac:dyDescent="0.25">
      <c r="A99" s="48" t="s">
        <v>818</v>
      </c>
      <c r="B99" s="49" t="s">
        <v>1368</v>
      </c>
      <c r="C99" s="39">
        <v>5.0593272447262944E-2</v>
      </c>
      <c r="D99" s="50">
        <v>5.071690555563832E-2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"GROUPEMENT DES BAX EN VIGUEUR LE "&amp;'OPTIONS - INTERVALLES DE MARGE'!A1</f>
        <v>GROUPEMENT DES BAX EN VIGUEUR LE 8 SEPTEMBRE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35</v>
      </c>
      <c r="C3" s="144" t="s">
        <v>5</v>
      </c>
      <c r="D3" s="14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819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820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821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822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823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824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825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826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9">
        <v>4</v>
      </c>
      <c r="C13" s="9" t="s">
        <v>827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1"/>
      <c r="C14" s="6" t="s">
        <v>828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1"/>
      <c r="C15" s="6" t="s">
        <v>829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0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0" t="str">
        <f>"IMPUTATIONS POUR POSITION MIXTE INTRA-MARCHANDISE - 'BUTTERFLY' TRIMESTRIEL EN VIGUEUR LE "&amp;'OPTIONS - INTERVALLES DE MARGE'!A1</f>
        <v>IMPUTATIONS POUR POSITION MIXTE INTRA-MARCHANDISE - 'BUTTERFLY' TRIMESTRIEL EN VIGUEUR LE 8 SEPTEMBRE 2023</v>
      </c>
      <c r="B18" s="131"/>
      <c r="C18" s="131"/>
      <c r="D18" s="131"/>
      <c r="E18" s="13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2" t="s">
        <v>7</v>
      </c>
      <c r="C19" s="144" t="s">
        <v>8</v>
      </c>
      <c r="D19" s="14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3"/>
      <c r="C20" s="145"/>
      <c r="D20" s="14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830</v>
      </c>
      <c r="C21" s="12">
        <v>83</v>
      </c>
      <c r="D21" s="12">
        <v>82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832</v>
      </c>
      <c r="C23" s="13">
        <v>223</v>
      </c>
      <c r="D23" s="13">
        <v>221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833</v>
      </c>
      <c r="C24" s="13">
        <v>297</v>
      </c>
      <c r="D24" s="13">
        <v>294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834</v>
      </c>
      <c r="C25" s="13">
        <v>407</v>
      </c>
      <c r="D25" s="13">
        <v>406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835</v>
      </c>
      <c r="C26" s="13">
        <v>434</v>
      </c>
      <c r="D26" s="13">
        <v>433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836</v>
      </c>
      <c r="C27" s="13">
        <v>362</v>
      </c>
      <c r="D27" s="13">
        <v>363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837</v>
      </c>
      <c r="C28" s="13">
        <v>354</v>
      </c>
      <c r="D28" s="13">
        <v>356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838</v>
      </c>
      <c r="C29" s="13">
        <v>448</v>
      </c>
      <c r="D29" s="13">
        <v>447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0" t="str">
        <f>"IMPUTATIONS POUR POSITION MIXTE INTRA-MARCHANDISE - 'BUTTERFLY' SEMESTRIEL EN VIGUEUR LE "&amp;'OPTIONS - INTERVALLES DE MARGE'!A1</f>
        <v>IMPUTATIONS POUR POSITION MIXTE INTRA-MARCHANDISE - 'BUTTERFLY' SEMESTRIEL EN VIGUEUR LE 8 SEPTEMBRE 2023</v>
      </c>
      <c r="B32" s="131"/>
      <c r="C32" s="131"/>
      <c r="D32" s="131"/>
      <c r="E32" s="1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2" t="s">
        <v>7</v>
      </c>
      <c r="C33" s="134" t="s">
        <v>8</v>
      </c>
      <c r="D33" s="13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3"/>
      <c r="C34" s="135"/>
      <c r="D34" s="13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839</v>
      </c>
      <c r="C35" s="19">
        <v>616</v>
      </c>
      <c r="D35" s="19">
        <v>615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840</v>
      </c>
      <c r="C36" s="19">
        <v>286</v>
      </c>
      <c r="D36" s="19">
        <v>284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841</v>
      </c>
      <c r="C37" s="19">
        <v>413</v>
      </c>
      <c r="D37" s="19">
        <v>411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842</v>
      </c>
      <c r="C38" s="19">
        <v>349</v>
      </c>
      <c r="D38" s="19">
        <v>350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843</v>
      </c>
      <c r="C39" s="19">
        <v>239</v>
      </c>
      <c r="D39" s="19">
        <v>241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844</v>
      </c>
      <c r="C40" s="19">
        <v>291</v>
      </c>
      <c r="D40" s="19">
        <v>292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845</v>
      </c>
      <c r="C41" s="19">
        <v>296</v>
      </c>
      <c r="D41" s="19">
        <v>298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0" t="str">
        <f>"IMPUTATIONS POUR POSITION MIXTE INTRA-MARCHANDISE - 'BUTTERFLY' NEUF-MOIS EN VIGUEUR LE "&amp;'OPTIONS - INTERVALLES DE MARGE'!A1</f>
        <v>IMPUTATIONS POUR POSITION MIXTE INTRA-MARCHANDISE - 'BUTTERFLY' NEUF-MOIS EN VIGUEUR LE 8 SEPTEMBRE 2023</v>
      </c>
      <c r="B44" s="131"/>
      <c r="C44" s="131"/>
      <c r="D44" s="131"/>
      <c r="E44" s="13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2" t="s">
        <v>7</v>
      </c>
      <c r="C45" s="134" t="s">
        <v>8</v>
      </c>
      <c r="D45" s="13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3"/>
      <c r="C46" s="135"/>
      <c r="D46" s="13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846</v>
      </c>
      <c r="C47" s="19">
        <v>922</v>
      </c>
      <c r="D47" s="19">
        <v>918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847</v>
      </c>
      <c r="C48" s="19">
        <v>423</v>
      </c>
      <c r="D48" s="19">
        <v>420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848</v>
      </c>
      <c r="C49" s="19">
        <v>504</v>
      </c>
      <c r="D49" s="19">
        <v>505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849</v>
      </c>
      <c r="C50" s="19">
        <v>382</v>
      </c>
      <c r="D50" s="19">
        <v>383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850</v>
      </c>
      <c r="C51" s="19">
        <v>401</v>
      </c>
      <c r="D51" s="19">
        <v>401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0" t="str">
        <f>"IMPUTATIONS POUR POSITION MIXTE INTRA-MARCHANDISE - 'BUTTERFLY' ANNUEL EN VIGUEUR LE "&amp;'OPTIONS - INTERVALLES DE MARGE'!A1</f>
        <v>IMPUTATIONS POUR POSITION MIXTE INTRA-MARCHANDISE - 'BUTTERFLY' ANNUEL EN VIGUEUR LE 8 SEPTEMBRE 2023</v>
      </c>
      <c r="B54" s="131"/>
      <c r="C54" s="131"/>
      <c r="D54" s="131"/>
      <c r="E54" s="13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2" t="s">
        <v>7</v>
      </c>
      <c r="C55" s="134" t="s">
        <v>8</v>
      </c>
      <c r="D55" s="13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3"/>
      <c r="C56" s="135"/>
      <c r="D56" s="13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851</v>
      </c>
      <c r="C57" s="19">
        <v>863</v>
      </c>
      <c r="D57" s="19">
        <v>861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852</v>
      </c>
      <c r="C58" s="19">
        <v>409</v>
      </c>
      <c r="D58" s="19">
        <v>411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853</v>
      </c>
      <c r="C59" s="19">
        <v>590</v>
      </c>
      <c r="D59" s="19">
        <v>590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0" t="str">
        <f>"IMPUTATIONS POUR POSITION MIXTE INTRA-MARCHANDISE - INTERMENSUELLE EN VIGUEUR LE "&amp;'OPTIONS - INTERVALLES DE MARGE'!A1</f>
        <v>IMPUTATIONS POUR POSITION MIXTE INTRA-MARCHANDISE - INTERMENSUELLE EN VIGUEUR LE 8 SEPTEMBRE 2023</v>
      </c>
      <c r="B62" s="131"/>
      <c r="C62" s="131"/>
      <c r="D62" s="131"/>
      <c r="E62" s="13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2" t="s">
        <v>0</v>
      </c>
      <c r="B63" s="136">
        <v>1</v>
      </c>
      <c r="C63" s="136">
        <v>2</v>
      </c>
      <c r="D63" s="136">
        <v>3</v>
      </c>
      <c r="E63" s="13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3"/>
      <c r="B64" s="137"/>
      <c r="C64" s="137">
        <v>2</v>
      </c>
      <c r="D64" s="137">
        <v>3</v>
      </c>
      <c r="E64" s="13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599</v>
      </c>
      <c r="C65" s="24">
        <v>661</v>
      </c>
      <c r="D65" s="25">
        <v>683</v>
      </c>
      <c r="E65" s="26">
        <v>747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278</v>
      </c>
      <c r="D66" s="29">
        <v>709</v>
      </c>
      <c r="E66" s="30">
        <v>843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490</v>
      </c>
      <c r="E67" s="30">
        <v>542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"GROUPEMENT DES COA EN VIGUEUR LE "&amp;'OPTIONS - INTERVALLES DE MARGE'!A1</f>
        <v>GROUPEMENT DES COA EN VIGUEUR LE 8 SEPTEMBRE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35</v>
      </c>
      <c r="C3" s="144" t="s">
        <v>5</v>
      </c>
      <c r="D3" s="14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854</v>
      </c>
      <c r="D5" s="6">
        <v>202310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1"/>
      <c r="C6" s="6" t="s">
        <v>855</v>
      </c>
      <c r="D6" s="92">
        <v>202311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1"/>
      <c r="C7" s="9" t="s">
        <v>856</v>
      </c>
      <c r="D7" s="9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40"/>
      <c r="C8" s="7" t="s">
        <v>857</v>
      </c>
      <c r="D8" s="7">
        <v>202401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0" t="str">
        <f>"IMPUTATIONS POUR POSITION MIXTE INTRA-MARCHANDISE - 'BUTTERFLY' MENSUEL EN VIGUEUR LE "&amp;'OPTIONS - INTERVALLES DE MARGE'!A1</f>
        <v>IMPUTATIONS POUR POSITION MIXTE INTRA-MARCHANDISE - 'BUTTERFLY' MENSUEL EN VIGUEUR LE 8 SEPTEMBRE 2023</v>
      </c>
      <c r="B10" s="131"/>
      <c r="C10" s="131"/>
      <c r="D10" s="131"/>
      <c r="E10" s="13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2" t="s">
        <v>7</v>
      </c>
      <c r="C11" s="144" t="s">
        <v>8</v>
      </c>
      <c r="D11" s="144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3"/>
      <c r="C12" s="145"/>
      <c r="D12" s="14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858</v>
      </c>
      <c r="C13" s="13">
        <v>1112</v>
      </c>
      <c r="D13" s="13">
        <v>1107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859</v>
      </c>
      <c r="C14" s="14">
        <v>570</v>
      </c>
      <c r="D14" s="14">
        <v>567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0" t="str">
        <f>"IMPUTATIONS POUR POSITION MIXTE INTRA-MARCHANDISE - INTERMENSUELLE EN VIGUEUR LE "&amp;'OPTIONS - INTERVALLES DE MARGE'!A1</f>
        <v>IMPUTATIONS POUR POSITION MIXTE INTRA-MARCHANDISE - INTERMENSUELLE EN VIGUEUR LE 8 SEPTEMBRE 2023</v>
      </c>
      <c r="B16" s="131"/>
      <c r="C16" s="131"/>
      <c r="D16" s="131"/>
      <c r="E16" s="13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2" t="s">
        <v>0</v>
      </c>
      <c r="C17" s="144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3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805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"GROUPEMENT DES CRA EN VIGUEUR LE "&amp;'OPTIONS - INTERVALLES DE MARGE'!A1</f>
        <v>GROUPEMENT DES CRA EN VIGUEUR LE 8 SEPTEMBRE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35</v>
      </c>
      <c r="C3" s="144" t="s">
        <v>5</v>
      </c>
      <c r="D3" s="14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860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861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862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863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864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865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866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867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9">
        <v>4</v>
      </c>
      <c r="C13" s="9" t="s">
        <v>868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1"/>
      <c r="C14" s="6" t="s">
        <v>869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1"/>
      <c r="C15" s="6" t="s">
        <v>870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0"/>
      <c r="C16" s="7" t="s">
        <v>871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0" t="str">
        <f>"IMPUTATIONS POUR POSITION MIXTE INTRA-MARCHANDISE - 'BUTTERFLY' TRIMESTRIEL EN VIGUEUR LE "&amp;'OPTIONS - INTERVALLES DE MARGE'!A1</f>
        <v>IMPUTATIONS POUR POSITION MIXTE INTRA-MARCHANDISE - 'BUTTERFLY' TRIMESTRIEL EN VIGUEUR LE 8 SEPTEMBRE 2023</v>
      </c>
      <c r="B18" s="131"/>
      <c r="C18" s="131"/>
      <c r="D18" s="131"/>
      <c r="E18" s="13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2" t="s">
        <v>7</v>
      </c>
      <c r="C19" s="144" t="s">
        <v>8</v>
      </c>
      <c r="D19" s="14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3"/>
      <c r="C20" s="145"/>
      <c r="D20" s="14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872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874</v>
      </c>
      <c r="C23" s="13">
        <v>7</v>
      </c>
      <c r="D23" s="13">
        <v>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875</v>
      </c>
      <c r="C24" s="13">
        <v>39</v>
      </c>
      <c r="D24" s="13">
        <v>38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876</v>
      </c>
      <c r="C25" s="13">
        <v>438</v>
      </c>
      <c r="D25" s="13">
        <v>436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877</v>
      </c>
      <c r="C26" s="13">
        <v>563</v>
      </c>
      <c r="D26" s="13">
        <v>560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878</v>
      </c>
      <c r="C27" s="13">
        <v>308</v>
      </c>
      <c r="D27" s="13">
        <v>307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879</v>
      </c>
      <c r="C28" s="13">
        <v>303</v>
      </c>
      <c r="D28" s="13">
        <v>303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880</v>
      </c>
      <c r="C29" s="13">
        <v>448</v>
      </c>
      <c r="D29" s="13">
        <v>447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881</v>
      </c>
      <c r="C30" s="14">
        <v>442</v>
      </c>
      <c r="D30" s="14">
        <v>441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0" t="str">
        <f>"IMPUTATIONS POUR POSITION MIXTE INTRA-MARCHANDISE - 'BUTTERFLY' SEMESTRIEL EN VIGUEUR LE "&amp;'OPTIONS - INTERVALLES DE MARGE'!A1</f>
        <v>IMPUTATIONS POUR POSITION MIXTE INTRA-MARCHANDISE - 'BUTTERFLY' SEMESTRIEL EN VIGUEUR LE 8 SEPTEMBRE 2023</v>
      </c>
      <c r="B32" s="131"/>
      <c r="C32" s="131"/>
      <c r="D32" s="131"/>
      <c r="E32" s="1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2" t="s">
        <v>7</v>
      </c>
      <c r="C33" s="134" t="s">
        <v>8</v>
      </c>
      <c r="D33" s="13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3"/>
      <c r="C34" s="135"/>
      <c r="D34" s="13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882</v>
      </c>
      <c r="C35" s="19">
        <v>407</v>
      </c>
      <c r="D35" s="19">
        <v>405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883</v>
      </c>
      <c r="C36" s="19">
        <v>404</v>
      </c>
      <c r="D36" s="19">
        <v>403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884</v>
      </c>
      <c r="C37" s="19">
        <v>170</v>
      </c>
      <c r="D37" s="19">
        <v>168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885</v>
      </c>
      <c r="C38" s="19">
        <v>282</v>
      </c>
      <c r="D38" s="19">
        <v>279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886</v>
      </c>
      <c r="C39" s="19">
        <v>521</v>
      </c>
      <c r="D39" s="19">
        <v>520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887</v>
      </c>
      <c r="C40" s="19">
        <v>259</v>
      </c>
      <c r="D40" s="19">
        <v>259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888</v>
      </c>
      <c r="C41" s="19">
        <v>423</v>
      </c>
      <c r="D41" s="19">
        <v>422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889</v>
      </c>
      <c r="C42" s="20">
        <v>266</v>
      </c>
      <c r="D42" s="20">
        <v>267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0" t="str">
        <f>"IMPUTATIONS POUR POSITION MIXTE INTRA-MARCHANDISE - 'BUTTERFLY' NEUF-MOIS EN VIGUEUR LE "&amp;'OPTIONS - INTERVALLES DE MARGE'!A1</f>
        <v>IMPUTATIONS POUR POSITION MIXTE INTRA-MARCHANDISE - 'BUTTERFLY' NEUF-MOIS EN VIGUEUR LE 8 SEPTEMBRE 2023</v>
      </c>
      <c r="B44" s="131"/>
      <c r="C44" s="131"/>
      <c r="D44" s="131"/>
      <c r="E44" s="13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2" t="s">
        <v>7</v>
      </c>
      <c r="C45" s="134" t="s">
        <v>8</v>
      </c>
      <c r="D45" s="13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3"/>
      <c r="C46" s="135"/>
      <c r="D46" s="13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890</v>
      </c>
      <c r="C47" s="19">
        <v>702</v>
      </c>
      <c r="D47" s="19">
        <v>699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891</v>
      </c>
      <c r="C48" s="19">
        <v>223</v>
      </c>
      <c r="D48" s="19">
        <v>220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892</v>
      </c>
      <c r="C49" s="19">
        <v>445</v>
      </c>
      <c r="D49" s="19">
        <v>443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893</v>
      </c>
      <c r="C50" s="19">
        <v>406</v>
      </c>
      <c r="D50" s="19">
        <v>404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894</v>
      </c>
      <c r="C51" s="19">
        <v>377</v>
      </c>
      <c r="D51" s="19">
        <v>377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895</v>
      </c>
      <c r="C52" s="20">
        <v>434</v>
      </c>
      <c r="D52" s="20">
        <v>433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0" t="str">
        <f>"IMPUTATIONS POUR POSITION MIXTE INTRA-MARCHANDISE - 'BUTTERFLY' ANNUEL EN VIGUEUR LE "&amp;'OPTIONS - INTERVALLES DE MARGE'!A1</f>
        <v>IMPUTATIONS POUR POSITION MIXTE INTRA-MARCHANDISE - 'BUTTERFLY' ANNUEL EN VIGUEUR LE 8 SEPTEMBRE 2023</v>
      </c>
      <c r="B54" s="131"/>
      <c r="C54" s="131"/>
      <c r="D54" s="131"/>
      <c r="E54" s="13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2" t="s">
        <v>7</v>
      </c>
      <c r="C55" s="134" t="s">
        <v>8</v>
      </c>
      <c r="D55" s="13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3"/>
      <c r="C56" s="135"/>
      <c r="D56" s="13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896</v>
      </c>
      <c r="C57" s="19">
        <v>420</v>
      </c>
      <c r="D57" s="19">
        <v>417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897</v>
      </c>
      <c r="C58" s="19">
        <v>355</v>
      </c>
      <c r="D58" s="19">
        <v>353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898</v>
      </c>
      <c r="C59" s="19">
        <v>637</v>
      </c>
      <c r="D59" s="19">
        <v>634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899</v>
      </c>
      <c r="C60" s="20">
        <v>273</v>
      </c>
      <c r="D60" s="20">
        <v>273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0" t="str">
        <f>"IMPUTATIONS POUR POSITION MIXTE INTRA-MARCHANDISE - INTERMENSUELLE EN VIGUEUR LE "&amp;'OPTIONS - INTERVALLES DE MARGE'!A1</f>
        <v>IMPUTATIONS POUR POSITION MIXTE INTRA-MARCHANDISE - INTERMENSUELLE EN VIGUEUR LE 8 SEPTEMBRE 2023</v>
      </c>
      <c r="B62" s="131"/>
      <c r="C62" s="131"/>
      <c r="D62" s="131"/>
      <c r="E62" s="13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2" t="s">
        <v>0</v>
      </c>
      <c r="B63" s="136">
        <v>1</v>
      </c>
      <c r="C63" s="136">
        <v>2</v>
      </c>
      <c r="D63" s="136">
        <v>3</v>
      </c>
      <c r="E63" s="13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3"/>
      <c r="B64" s="137"/>
      <c r="C64" s="137">
        <v>2</v>
      </c>
      <c r="D64" s="137">
        <v>3</v>
      </c>
      <c r="E64" s="13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415</v>
      </c>
      <c r="C65" s="24">
        <v>454</v>
      </c>
      <c r="D65" s="25">
        <v>464</v>
      </c>
      <c r="E65" s="26">
        <v>456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311</v>
      </c>
      <c r="D66" s="29">
        <v>534</v>
      </c>
      <c r="E66" s="30">
        <v>729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539</v>
      </c>
      <c r="E67" s="30">
        <v>571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"GROUPEMENT DES SDV EN VIGUEUR LE "&amp;'OPTIONS - INTERVALLES DE MARGE'!A1</f>
        <v>GROUPEMENT DES SDV EN VIGUEUR LE 8 SEPTEMBRE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900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901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9">
        <v>3</v>
      </c>
      <c r="C7" s="8" t="s">
        <v>902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1"/>
      <c r="C8" s="6" t="s">
        <v>903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40"/>
      <c r="C9" s="7" t="s">
        <v>904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0" t="str">
        <f>"IMPUTATIONS POUR POSITION MIXTE INTRA-MARCHANDISE - INTERMENSUELLE EN VIGUEUR LE "&amp;'OPTIONS - INTERVALLES DE MARGE'!A1</f>
        <v>IMPUTATIONS POUR POSITION MIXTE INTRA-MARCHANDISE - INTERMENSUELLE EN VIGUEUR LE 8 SEPTEMBRE 2023</v>
      </c>
      <c r="B11" s="131"/>
      <c r="C11" s="131"/>
      <c r="D11" s="131"/>
      <c r="E11" s="13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2" t="s">
        <v>0</v>
      </c>
      <c r="B12" s="136">
        <v>1</v>
      </c>
      <c r="C12" s="136">
        <v>2</v>
      </c>
      <c r="D12" s="13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3"/>
      <c r="B13" s="137"/>
      <c r="C13" s="137">
        <v>2</v>
      </c>
      <c r="D13" s="13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157</v>
      </c>
      <c r="D14" s="26">
        <v>130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165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"GROUPEMENT DES SXF EN VIGUEUR LE "&amp;'OPTIONS - INTERVALLES DE MARGE'!A1</f>
        <v>GROUPEMENT DES SXF EN VIGUEUR LE 8 SEPTEMBRE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9">
        <v>1</v>
      </c>
      <c r="C5" s="8" t="s">
        <v>905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1"/>
      <c r="C6" s="6" t="s">
        <v>906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1"/>
      <c r="C7" s="6" t="s">
        <v>907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40"/>
      <c r="C8" s="7" t="s">
        <v>908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9">
        <v>2</v>
      </c>
      <c r="C9" s="8" t="s">
        <v>909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40"/>
      <c r="C10" s="7" t="s">
        <v>910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9">
        <v>3</v>
      </c>
      <c r="C11" s="8" t="s">
        <v>911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40"/>
      <c r="C12" s="7" t="s">
        <v>912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0" t="str">
        <f>"IMPUTATIONS POUR POSITION MIXTE INTRA-MARCHANDISE - INTERMENSUELLE EN VIGUEUR LE "&amp;'OPTIONS - INTERVALLES DE MARGE'!A1</f>
        <v>IMPUTATIONS POUR POSITION MIXTE INTRA-MARCHANDISE - INTERMENSUELLE EN VIGUEUR LE 8 SEPTEMBRE 2023</v>
      </c>
      <c r="B14" s="131"/>
      <c r="C14" s="131"/>
      <c r="D14" s="131"/>
      <c r="E14" s="13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2" t="s">
        <v>0</v>
      </c>
      <c r="B15" s="152">
        <v>1</v>
      </c>
      <c r="C15" s="152">
        <v>2</v>
      </c>
      <c r="D15" s="14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3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1434</v>
      </c>
      <c r="D17" s="26">
        <v>5324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1492</v>
      </c>
      <c r="D18" s="30">
        <v>5478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5244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8 SEPTEMBRE 2023</v>
      </c>
      <c r="B2" s="155"/>
      <c r="C2" s="155"/>
      <c r="D2" s="156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671</v>
      </c>
      <c r="B5" s="66" t="s">
        <v>1373</v>
      </c>
      <c r="C5" s="67">
        <v>450</v>
      </c>
      <c r="D5" s="68">
        <v>450</v>
      </c>
    </row>
    <row r="6" spans="1:4" x14ac:dyDescent="0.25">
      <c r="A6" s="65" t="s">
        <v>673</v>
      </c>
      <c r="B6" s="66" t="s">
        <v>1374</v>
      </c>
      <c r="C6" s="67">
        <v>450</v>
      </c>
      <c r="D6" s="68">
        <v>450</v>
      </c>
    </row>
    <row r="7" spans="1:4" x14ac:dyDescent="0.25">
      <c r="A7" s="65" t="s">
        <v>675</v>
      </c>
      <c r="B7" s="66" t="s">
        <v>1375</v>
      </c>
      <c r="C7" s="67">
        <v>225</v>
      </c>
      <c r="D7" s="68">
        <v>225</v>
      </c>
    </row>
    <row r="8" spans="1:4" x14ac:dyDescent="0.25">
      <c r="A8" s="65" t="s">
        <v>684</v>
      </c>
      <c r="B8" s="66" t="s">
        <v>1378</v>
      </c>
      <c r="C8" s="67">
        <v>450</v>
      </c>
      <c r="D8" s="68">
        <v>450</v>
      </c>
    </row>
    <row r="9" spans="1:4" x14ac:dyDescent="0.25">
      <c r="A9" s="65" t="s">
        <v>686</v>
      </c>
      <c r="B9" s="66" t="s">
        <v>1379</v>
      </c>
      <c r="C9" s="67">
        <v>200</v>
      </c>
      <c r="D9" s="68">
        <v>200</v>
      </c>
    </row>
    <row r="10" spans="1:4" x14ac:dyDescent="0.25">
      <c r="A10" s="63" t="s">
        <v>688</v>
      </c>
      <c r="B10" s="49" t="s">
        <v>1380</v>
      </c>
      <c r="C10" s="67">
        <v>200</v>
      </c>
      <c r="D10" s="68">
        <v>200</v>
      </c>
    </row>
    <row r="11" spans="1:4" x14ac:dyDescent="0.25">
      <c r="A11" s="65" t="s">
        <v>694</v>
      </c>
      <c r="B11" s="66" t="s">
        <v>1382</v>
      </c>
      <c r="C11" s="67">
        <v>125</v>
      </c>
      <c r="D11" s="68">
        <v>125</v>
      </c>
    </row>
    <row r="12" spans="1:4" x14ac:dyDescent="0.25">
      <c r="A12" s="65" t="s">
        <v>696</v>
      </c>
      <c r="B12" s="66" t="s">
        <v>1383</v>
      </c>
      <c r="C12" s="67">
        <v>100</v>
      </c>
      <c r="D12" s="68">
        <v>100</v>
      </c>
    </row>
    <row r="13" spans="1:4" x14ac:dyDescent="0.25">
      <c r="A13" s="65" t="s">
        <v>698</v>
      </c>
      <c r="B13" s="66" t="s">
        <v>1384</v>
      </c>
      <c r="C13" s="67">
        <v>100</v>
      </c>
      <c r="D13" s="68">
        <v>100</v>
      </c>
    </row>
    <row r="14" spans="1:4" x14ac:dyDescent="0.25">
      <c r="A14" s="65" t="s">
        <v>700</v>
      </c>
      <c r="B14" s="66" t="s">
        <v>1385</v>
      </c>
      <c r="C14" s="67">
        <v>100</v>
      </c>
      <c r="D14" s="68">
        <v>100</v>
      </c>
    </row>
    <row r="15" spans="1:4" x14ac:dyDescent="0.25">
      <c r="A15" s="65" t="s">
        <v>704</v>
      </c>
      <c r="B15" s="69" t="s">
        <v>1387</v>
      </c>
      <c r="C15" s="67">
        <v>100</v>
      </c>
      <c r="D15" s="68">
        <v>100</v>
      </c>
    </row>
    <row r="16" spans="1:4" x14ac:dyDescent="0.25">
      <c r="A16" s="65" t="s">
        <v>706</v>
      </c>
      <c r="B16" s="69" t="s">
        <v>1388</v>
      </c>
      <c r="C16" s="67">
        <v>100</v>
      </c>
      <c r="D16" s="68">
        <v>100</v>
      </c>
    </row>
    <row r="17" spans="1:4" x14ac:dyDescent="0.25">
      <c r="A17" s="65" t="s">
        <v>708</v>
      </c>
      <c r="B17" s="69" t="s">
        <v>1389</v>
      </c>
      <c r="C17" s="67">
        <v>100</v>
      </c>
      <c r="D17" s="68">
        <v>100</v>
      </c>
    </row>
    <row r="18" spans="1:4" x14ac:dyDescent="0.25">
      <c r="A18" s="65" t="s">
        <v>710</v>
      </c>
      <c r="B18" s="69" t="s">
        <v>1390</v>
      </c>
      <c r="C18" s="67">
        <v>125</v>
      </c>
      <c r="D18" s="68">
        <v>125</v>
      </c>
    </row>
    <row r="19" spans="1:4" x14ac:dyDescent="0.25">
      <c r="A19" s="65" t="s">
        <v>712</v>
      </c>
      <c r="B19" s="66" t="s">
        <v>1391</v>
      </c>
      <c r="C19" s="67">
        <v>100</v>
      </c>
      <c r="D19" s="68">
        <v>100</v>
      </c>
    </row>
    <row r="20" spans="1:4" x14ac:dyDescent="0.25">
      <c r="A20" s="65" t="s">
        <v>714</v>
      </c>
      <c r="B20" s="66" t="s">
        <v>1392</v>
      </c>
      <c r="C20" s="67">
        <v>100</v>
      </c>
      <c r="D20" s="70">
        <v>100</v>
      </c>
    </row>
    <row r="21" spans="1:4" x14ac:dyDescent="0.25">
      <c r="A21" s="65" t="s">
        <v>716</v>
      </c>
      <c r="B21" s="66" t="s">
        <v>1393</v>
      </c>
      <c r="C21" s="67">
        <v>100</v>
      </c>
      <c r="D21" s="70">
        <v>100</v>
      </c>
    </row>
    <row r="22" spans="1:4" x14ac:dyDescent="0.25">
      <c r="A22" s="65" t="s">
        <v>718</v>
      </c>
      <c r="B22" s="66" t="s">
        <v>1394</v>
      </c>
      <c r="C22" s="67">
        <v>100</v>
      </c>
      <c r="D22" s="70">
        <v>100</v>
      </c>
    </row>
    <row r="23" spans="1:4" x14ac:dyDescent="0.25">
      <c r="A23" s="65" t="s">
        <v>720</v>
      </c>
      <c r="B23" s="66" t="s">
        <v>1395</v>
      </c>
      <c r="C23" s="67">
        <v>100</v>
      </c>
      <c r="D23" s="70">
        <v>100</v>
      </c>
    </row>
    <row r="24" spans="1:4" x14ac:dyDescent="0.25">
      <c r="A24" s="65" t="s">
        <v>722</v>
      </c>
      <c r="B24" s="66" t="s">
        <v>1396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8 SEPTEMBRE 2023</v>
      </c>
      <c r="B30" s="155"/>
      <c r="C30" s="155"/>
      <c r="D30" s="156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724</v>
      </c>
      <c r="B33" s="69" t="s">
        <v>1304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1303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1302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1306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1309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1308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1316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1356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1318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1321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616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245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247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1343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261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1322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1337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1323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293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249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1335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622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1336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1352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626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1355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1344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1345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388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1338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1346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1347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271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1311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412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1313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436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558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458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1348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1340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470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1364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1307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1362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480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1354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488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494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1357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536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1361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243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548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580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438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1366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612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628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620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1315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618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1334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1369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1368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6"/>
      <c r="B1" s="174"/>
      <c r="C1" s="174"/>
      <c r="D1" s="174"/>
      <c r="E1" s="174"/>
    </row>
    <row r="2" spans="1:5" ht="50.1" customHeight="1" thickBot="1" x14ac:dyDescent="0.3">
      <c r="A2" s="183" t="str">
        <f>"IMPUTATIONS POUR POSITION MIXTE INTER-MARCHANDISE DE CAT SUR TAUX D'INTÉRÊT EN VIGUEUR LE "&amp;'OPTIONS - INTERVALLES DE MARGE'!A1</f>
        <v>IMPUTATIONS POUR POSITION MIXTE INTER-MARCHANDISE DE CAT SUR TAUX D'INTÉRÊT EN VIGUEUR LE 8 SEPTEMBRE 2023</v>
      </c>
      <c r="B2" s="184"/>
      <c r="C2" s="184"/>
      <c r="D2" s="168"/>
      <c r="E2" s="184"/>
    </row>
    <row r="3" spans="1:5" ht="15" customHeight="1" x14ac:dyDescent="0.25">
      <c r="A3" s="169" t="s">
        <v>32</v>
      </c>
      <c r="B3" s="185" t="s">
        <v>39</v>
      </c>
      <c r="C3" s="170" t="s">
        <v>40</v>
      </c>
      <c r="D3" s="170" t="s">
        <v>33</v>
      </c>
      <c r="E3" s="170" t="s">
        <v>34</v>
      </c>
    </row>
    <row r="4" spans="1:5" x14ac:dyDescent="0.25">
      <c r="A4" s="157"/>
      <c r="B4" s="159"/>
      <c r="C4" s="171"/>
      <c r="D4" s="171"/>
      <c r="E4" s="171"/>
    </row>
    <row r="5" spans="1:5" x14ac:dyDescent="0.25">
      <c r="A5" s="75" t="s">
        <v>913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914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915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916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917</v>
      </c>
      <c r="B9" s="96">
        <v>1</v>
      </c>
      <c r="C9" s="99">
        <v>5</v>
      </c>
      <c r="D9" s="100">
        <v>0.54</v>
      </c>
      <c r="E9" s="100">
        <v>0.54</v>
      </c>
    </row>
    <row r="10" spans="1:5" x14ac:dyDescent="0.25">
      <c r="A10" s="75" t="s">
        <v>918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919</v>
      </c>
      <c r="B11" s="96">
        <v>1</v>
      </c>
      <c r="C11" s="99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920</v>
      </c>
      <c r="B12" s="96">
        <v>1</v>
      </c>
      <c r="C12" s="99">
        <v>1</v>
      </c>
      <c r="D12" s="100">
        <v>0.32</v>
      </c>
      <c r="E12" s="100">
        <v>0.32</v>
      </c>
    </row>
    <row r="13" spans="1:5" x14ac:dyDescent="0.25">
      <c r="A13" s="75" t="s">
        <v>921</v>
      </c>
      <c r="B13" s="96">
        <v>1</v>
      </c>
      <c r="C13" s="99">
        <v>1</v>
      </c>
      <c r="D13" s="100">
        <v>0.18</v>
      </c>
      <c r="E13" s="100">
        <v>0.18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3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8 SEPTEMBRE 2023</v>
      </c>
      <c r="B17" s="184"/>
      <c r="C17" s="184"/>
      <c r="D17" s="184"/>
      <c r="E17" s="184"/>
    </row>
    <row r="18" spans="1:5" ht="21" customHeight="1" x14ac:dyDescent="0.25">
      <c r="A18" s="169" t="s">
        <v>32</v>
      </c>
      <c r="B18" s="185" t="s">
        <v>39</v>
      </c>
      <c r="C18" s="170" t="s">
        <v>40</v>
      </c>
      <c r="D18" s="170" t="s">
        <v>33</v>
      </c>
      <c r="E18" s="170" t="s">
        <v>34</v>
      </c>
    </row>
    <row r="19" spans="1:5" x14ac:dyDescent="0.25">
      <c r="A19" s="157"/>
      <c r="B19" s="159"/>
      <c r="C19" s="171"/>
      <c r="D19" s="171"/>
      <c r="E19" s="172"/>
    </row>
    <row r="20" spans="1:5" x14ac:dyDescent="0.25">
      <c r="A20" s="75" t="s">
        <v>922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923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924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925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926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927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928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929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930</v>
      </c>
      <c r="B28" s="96">
        <v>1</v>
      </c>
      <c r="C28" s="97">
        <v>19</v>
      </c>
      <c r="D28" s="100">
        <v>0.88</v>
      </c>
      <c r="E28" s="100">
        <v>0.88</v>
      </c>
    </row>
    <row r="29" spans="1:5" x14ac:dyDescent="0.25">
      <c r="A29" s="75" t="s">
        <v>931</v>
      </c>
      <c r="B29" s="96">
        <v>1</v>
      </c>
      <c r="C29" s="97">
        <v>75</v>
      </c>
      <c r="D29" s="100">
        <v>0.88</v>
      </c>
      <c r="E29" s="100">
        <v>0.88</v>
      </c>
    </row>
    <row r="30" spans="1:5" x14ac:dyDescent="0.25">
      <c r="A30" s="75" t="s">
        <v>932</v>
      </c>
      <c r="B30" s="96">
        <v>1</v>
      </c>
      <c r="C30" s="97">
        <v>31</v>
      </c>
      <c r="D30" s="100">
        <v>0.88</v>
      </c>
      <c r="E30" s="100">
        <v>0.88</v>
      </c>
    </row>
    <row r="31" spans="1:5" x14ac:dyDescent="0.25">
      <c r="A31" s="75" t="s">
        <v>933</v>
      </c>
      <c r="B31" s="96">
        <v>1</v>
      </c>
      <c r="C31" s="97">
        <v>1</v>
      </c>
      <c r="D31" s="100">
        <v>0.88</v>
      </c>
      <c r="E31" s="100">
        <v>0.88</v>
      </c>
    </row>
    <row r="32" spans="1:5" x14ac:dyDescent="0.25">
      <c r="A32" s="75" t="s">
        <v>934</v>
      </c>
      <c r="B32" s="96">
        <v>4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935</v>
      </c>
      <c r="B33" s="96">
        <v>1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936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937</v>
      </c>
      <c r="B35" s="96">
        <v>1</v>
      </c>
      <c r="C35" s="97">
        <v>90</v>
      </c>
      <c r="D35" s="100">
        <v>0.87</v>
      </c>
      <c r="E35" s="100">
        <v>0.87</v>
      </c>
    </row>
    <row r="36" spans="1:5" x14ac:dyDescent="0.25">
      <c r="A36" s="75" t="s">
        <v>938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939</v>
      </c>
      <c r="B37" s="96">
        <v>1</v>
      </c>
      <c r="C37" s="97">
        <v>18</v>
      </c>
      <c r="D37" s="100">
        <v>0.87</v>
      </c>
      <c r="E37" s="100">
        <v>0.87</v>
      </c>
    </row>
    <row r="38" spans="1:5" x14ac:dyDescent="0.25">
      <c r="A38" s="75" t="s">
        <v>940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941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942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943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944</v>
      </c>
      <c r="B42" s="96">
        <v>1</v>
      </c>
      <c r="C42" s="97">
        <v>28</v>
      </c>
      <c r="D42" s="100">
        <v>0.86</v>
      </c>
      <c r="E42" s="100">
        <v>0.86</v>
      </c>
    </row>
    <row r="43" spans="1:5" x14ac:dyDescent="0.25">
      <c r="A43" s="75" t="s">
        <v>945</v>
      </c>
      <c r="B43" s="96">
        <v>1</v>
      </c>
      <c r="C43" s="97">
        <v>17</v>
      </c>
      <c r="D43" s="100">
        <v>0.85</v>
      </c>
      <c r="E43" s="100">
        <v>0.85</v>
      </c>
    </row>
    <row r="44" spans="1:5" x14ac:dyDescent="0.25">
      <c r="A44" s="75" t="s">
        <v>946</v>
      </c>
      <c r="B44" s="96">
        <v>1</v>
      </c>
      <c r="C44" s="97">
        <v>11</v>
      </c>
      <c r="D44" s="100">
        <v>0.85</v>
      </c>
      <c r="E44" s="100">
        <v>0.85</v>
      </c>
    </row>
    <row r="45" spans="1:5" x14ac:dyDescent="0.25">
      <c r="A45" s="75" t="s">
        <v>947</v>
      </c>
      <c r="B45" s="96">
        <v>1</v>
      </c>
      <c r="C45" s="97">
        <v>21</v>
      </c>
      <c r="D45" s="100">
        <v>0.85</v>
      </c>
      <c r="E45" s="100">
        <v>0.85</v>
      </c>
    </row>
    <row r="46" spans="1:5" x14ac:dyDescent="0.25">
      <c r="A46" s="75" t="s">
        <v>948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949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950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951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952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953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954</v>
      </c>
      <c r="B52" s="96">
        <v>1</v>
      </c>
      <c r="C52" s="97">
        <v>5</v>
      </c>
      <c r="D52" s="100">
        <v>0.77</v>
      </c>
      <c r="E52" s="100">
        <v>0.77</v>
      </c>
    </row>
    <row r="53" spans="1:5" x14ac:dyDescent="0.25">
      <c r="A53" s="75" t="s">
        <v>955</v>
      </c>
      <c r="B53" s="96">
        <v>1</v>
      </c>
      <c r="C53" s="97">
        <v>5</v>
      </c>
      <c r="D53" s="100">
        <v>0.76</v>
      </c>
      <c r="E53" s="100">
        <v>0.76</v>
      </c>
    </row>
    <row r="54" spans="1:5" x14ac:dyDescent="0.25">
      <c r="A54" s="75" t="s">
        <v>956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957</v>
      </c>
      <c r="B55" s="96">
        <v>1</v>
      </c>
      <c r="C55" s="97">
        <v>23</v>
      </c>
      <c r="D55" s="100">
        <v>0.75</v>
      </c>
      <c r="E55" s="100">
        <v>0.75</v>
      </c>
    </row>
    <row r="56" spans="1:5" x14ac:dyDescent="0.25">
      <c r="A56" s="75" t="s">
        <v>958</v>
      </c>
      <c r="B56" s="96">
        <v>1</v>
      </c>
      <c r="C56" s="97">
        <v>5</v>
      </c>
      <c r="D56" s="100">
        <v>0.75</v>
      </c>
      <c r="E56" s="100">
        <v>0.75</v>
      </c>
    </row>
    <row r="57" spans="1:5" x14ac:dyDescent="0.25">
      <c r="A57" s="75" t="s">
        <v>959</v>
      </c>
      <c r="B57" s="96">
        <v>1</v>
      </c>
      <c r="C57" s="97">
        <v>1</v>
      </c>
      <c r="D57" s="100">
        <v>0.75</v>
      </c>
      <c r="E57" s="100">
        <v>0.75</v>
      </c>
    </row>
    <row r="58" spans="1:5" x14ac:dyDescent="0.25">
      <c r="A58" s="75" t="s">
        <v>960</v>
      </c>
      <c r="B58" s="96">
        <v>1</v>
      </c>
      <c r="C58" s="97">
        <v>45</v>
      </c>
      <c r="D58" s="100">
        <v>0.74</v>
      </c>
      <c r="E58" s="100">
        <v>0.74</v>
      </c>
    </row>
    <row r="59" spans="1:5" x14ac:dyDescent="0.25">
      <c r="A59" s="75" t="s">
        <v>961</v>
      </c>
      <c r="B59" s="96">
        <v>1</v>
      </c>
      <c r="C59" s="97">
        <v>27</v>
      </c>
      <c r="D59" s="100">
        <v>0.74</v>
      </c>
      <c r="E59" s="100">
        <v>0.74</v>
      </c>
    </row>
    <row r="60" spans="1:5" x14ac:dyDescent="0.25">
      <c r="A60" s="75" t="s">
        <v>962</v>
      </c>
      <c r="B60" s="96">
        <v>1</v>
      </c>
      <c r="C60" s="97">
        <v>7</v>
      </c>
      <c r="D60" s="100">
        <v>0.73</v>
      </c>
      <c r="E60" s="100">
        <v>0.73</v>
      </c>
    </row>
    <row r="61" spans="1:5" x14ac:dyDescent="0.25">
      <c r="A61" s="75" t="s">
        <v>963</v>
      </c>
      <c r="B61" s="96">
        <v>1</v>
      </c>
      <c r="C61" s="97">
        <v>1</v>
      </c>
      <c r="D61" s="100">
        <v>0.73</v>
      </c>
      <c r="E61" s="100">
        <v>0.73</v>
      </c>
    </row>
    <row r="62" spans="1:5" x14ac:dyDescent="0.25">
      <c r="A62" s="75" t="s">
        <v>964</v>
      </c>
      <c r="B62" s="96">
        <v>1</v>
      </c>
      <c r="C62" s="97">
        <v>6</v>
      </c>
      <c r="D62" s="100">
        <v>0.72</v>
      </c>
      <c r="E62" s="100">
        <v>0.72</v>
      </c>
    </row>
    <row r="63" spans="1:5" x14ac:dyDescent="0.25">
      <c r="A63" s="75" t="s">
        <v>965</v>
      </c>
      <c r="B63" s="96">
        <v>1</v>
      </c>
      <c r="C63" s="97">
        <v>21</v>
      </c>
      <c r="D63" s="100">
        <v>0.72</v>
      </c>
      <c r="E63" s="100">
        <v>0.72</v>
      </c>
    </row>
    <row r="64" spans="1:5" x14ac:dyDescent="0.25">
      <c r="A64" s="75" t="s">
        <v>966</v>
      </c>
      <c r="B64" s="96">
        <v>1</v>
      </c>
      <c r="C64" s="97">
        <v>20</v>
      </c>
      <c r="D64" s="100">
        <v>0.72</v>
      </c>
      <c r="E64" s="100">
        <v>0.72</v>
      </c>
    </row>
    <row r="65" spans="1:5" x14ac:dyDescent="0.25">
      <c r="A65" s="75" t="s">
        <v>967</v>
      </c>
      <c r="B65" s="96">
        <v>1</v>
      </c>
      <c r="C65" s="97">
        <v>10</v>
      </c>
      <c r="D65" s="100">
        <v>0.72</v>
      </c>
      <c r="E65" s="100">
        <v>0.72</v>
      </c>
    </row>
    <row r="66" spans="1:5" x14ac:dyDescent="0.25">
      <c r="A66" s="75" t="s">
        <v>968</v>
      </c>
      <c r="B66" s="96">
        <v>2</v>
      </c>
      <c r="C66" s="97">
        <v>1</v>
      </c>
      <c r="D66" s="100">
        <v>0.72</v>
      </c>
      <c r="E66" s="100">
        <v>0.72</v>
      </c>
    </row>
    <row r="67" spans="1:5" x14ac:dyDescent="0.25">
      <c r="A67" s="75" t="s">
        <v>969</v>
      </c>
      <c r="B67" s="96">
        <v>1</v>
      </c>
      <c r="C67" s="97">
        <v>3</v>
      </c>
      <c r="D67" s="100">
        <v>0.72</v>
      </c>
      <c r="E67" s="100">
        <v>0.72</v>
      </c>
    </row>
    <row r="68" spans="1:5" x14ac:dyDescent="0.25">
      <c r="A68" s="75" t="s">
        <v>970</v>
      </c>
      <c r="B68" s="96">
        <v>1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971</v>
      </c>
      <c r="B69" s="96">
        <v>1</v>
      </c>
      <c r="C69" s="97">
        <v>55</v>
      </c>
      <c r="D69" s="100">
        <v>0.71</v>
      </c>
      <c r="E69" s="100">
        <v>0.71</v>
      </c>
    </row>
    <row r="70" spans="1:5" x14ac:dyDescent="0.25">
      <c r="A70" s="75" t="s">
        <v>972</v>
      </c>
      <c r="B70" s="96">
        <v>1</v>
      </c>
      <c r="C70" s="97">
        <v>39</v>
      </c>
      <c r="D70" s="100">
        <v>0.71</v>
      </c>
      <c r="E70" s="100">
        <v>0.71</v>
      </c>
    </row>
    <row r="71" spans="1:5" x14ac:dyDescent="0.25">
      <c r="A71" s="75" t="s">
        <v>973</v>
      </c>
      <c r="B71" s="96">
        <v>1</v>
      </c>
      <c r="C71" s="97">
        <v>10</v>
      </c>
      <c r="D71" s="100">
        <v>0.71</v>
      </c>
      <c r="E71" s="100">
        <v>0.71</v>
      </c>
    </row>
    <row r="72" spans="1:5" x14ac:dyDescent="0.25">
      <c r="A72" s="75" t="s">
        <v>974</v>
      </c>
      <c r="B72" s="96">
        <v>1</v>
      </c>
      <c r="C72" s="97">
        <v>6</v>
      </c>
      <c r="D72" s="100">
        <v>0.71</v>
      </c>
      <c r="E72" s="100">
        <v>0.71</v>
      </c>
    </row>
    <row r="73" spans="1:5" x14ac:dyDescent="0.25">
      <c r="A73" s="75" t="s">
        <v>975</v>
      </c>
      <c r="B73" s="96">
        <v>1</v>
      </c>
      <c r="C73" s="97">
        <v>4</v>
      </c>
      <c r="D73" s="100">
        <v>0.71</v>
      </c>
      <c r="E73" s="100">
        <v>0.71</v>
      </c>
    </row>
    <row r="74" spans="1:5" x14ac:dyDescent="0.25">
      <c r="A74" s="75" t="s">
        <v>976</v>
      </c>
      <c r="B74" s="96">
        <v>1</v>
      </c>
      <c r="C74" s="97">
        <v>11</v>
      </c>
      <c r="D74" s="100">
        <v>0.71</v>
      </c>
      <c r="E74" s="100">
        <v>0.71</v>
      </c>
    </row>
    <row r="75" spans="1:5" x14ac:dyDescent="0.25">
      <c r="A75" s="75" t="s">
        <v>977</v>
      </c>
      <c r="B75" s="96">
        <v>1</v>
      </c>
      <c r="C75" s="97">
        <v>45</v>
      </c>
      <c r="D75" s="100">
        <v>0.71</v>
      </c>
      <c r="E75" s="100">
        <v>0.71</v>
      </c>
    </row>
    <row r="76" spans="1:5" x14ac:dyDescent="0.25">
      <c r="A76" s="75" t="s">
        <v>978</v>
      </c>
      <c r="B76" s="96">
        <v>1</v>
      </c>
      <c r="C76" s="97">
        <v>14</v>
      </c>
      <c r="D76" s="100">
        <v>0.70000000000000007</v>
      </c>
      <c r="E76" s="100">
        <v>0.70000000000000007</v>
      </c>
    </row>
    <row r="77" spans="1:5" x14ac:dyDescent="0.25">
      <c r="A77" s="75" t="s">
        <v>979</v>
      </c>
      <c r="B77" s="96">
        <v>1</v>
      </c>
      <c r="C77" s="97">
        <v>24</v>
      </c>
      <c r="D77" s="100">
        <v>0.70000000000000007</v>
      </c>
      <c r="E77" s="100">
        <v>0.70000000000000007</v>
      </c>
    </row>
    <row r="78" spans="1:5" x14ac:dyDescent="0.25">
      <c r="A78" s="75" t="s">
        <v>980</v>
      </c>
      <c r="B78" s="96">
        <v>2</v>
      </c>
      <c r="C78" s="97">
        <v>1</v>
      </c>
      <c r="D78" s="100">
        <v>0.70000000000000007</v>
      </c>
      <c r="E78" s="100">
        <v>0.70000000000000007</v>
      </c>
    </row>
    <row r="79" spans="1:5" x14ac:dyDescent="0.25">
      <c r="A79" s="75" t="s">
        <v>981</v>
      </c>
      <c r="B79" s="96">
        <v>1</v>
      </c>
      <c r="C79" s="97">
        <v>2</v>
      </c>
      <c r="D79" s="100">
        <v>0.70000000000000007</v>
      </c>
      <c r="E79" s="100">
        <v>0.70000000000000007</v>
      </c>
    </row>
    <row r="80" spans="1:5" x14ac:dyDescent="0.25">
      <c r="A80" s="75" t="s">
        <v>982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983</v>
      </c>
      <c r="B81" s="96">
        <v>1</v>
      </c>
      <c r="C81" s="97">
        <v>7</v>
      </c>
      <c r="D81" s="100">
        <v>0.69000000000000006</v>
      </c>
      <c r="E81" s="100">
        <v>0.69000000000000006</v>
      </c>
    </row>
    <row r="82" spans="1:5" x14ac:dyDescent="0.25">
      <c r="A82" s="75" t="s">
        <v>984</v>
      </c>
      <c r="B82" s="96">
        <v>1</v>
      </c>
      <c r="C82" s="97">
        <v>4</v>
      </c>
      <c r="D82" s="100">
        <v>0.69000000000000006</v>
      </c>
      <c r="E82" s="100">
        <v>0.69000000000000006</v>
      </c>
    </row>
    <row r="83" spans="1:5" x14ac:dyDescent="0.25">
      <c r="A83" s="75" t="s">
        <v>985</v>
      </c>
      <c r="B83" s="96">
        <v>1</v>
      </c>
      <c r="C83" s="97">
        <v>13</v>
      </c>
      <c r="D83" s="100">
        <v>0.69000000000000006</v>
      </c>
      <c r="E83" s="100">
        <v>0.69000000000000006</v>
      </c>
    </row>
    <row r="84" spans="1:5" x14ac:dyDescent="0.25">
      <c r="A84" s="75" t="s">
        <v>986</v>
      </c>
      <c r="B84" s="96">
        <v>1</v>
      </c>
      <c r="C84" s="97">
        <v>9</v>
      </c>
      <c r="D84" s="100">
        <v>0.68</v>
      </c>
      <c r="E84" s="100">
        <v>0.68</v>
      </c>
    </row>
    <row r="85" spans="1:5" x14ac:dyDescent="0.25">
      <c r="A85" s="75" t="s">
        <v>987</v>
      </c>
      <c r="B85" s="96">
        <v>1</v>
      </c>
      <c r="C85" s="97">
        <v>8</v>
      </c>
      <c r="D85" s="100">
        <v>0.69000000000000006</v>
      </c>
      <c r="E85" s="100">
        <v>0.68</v>
      </c>
    </row>
    <row r="86" spans="1:5" x14ac:dyDescent="0.25">
      <c r="A86" s="75" t="s">
        <v>988</v>
      </c>
      <c r="B86" s="96">
        <v>1</v>
      </c>
      <c r="C86" s="97">
        <v>17</v>
      </c>
      <c r="D86" s="100">
        <v>0.68</v>
      </c>
      <c r="E86" s="100">
        <v>0.68</v>
      </c>
    </row>
    <row r="87" spans="1:5" x14ac:dyDescent="0.25">
      <c r="A87" s="75" t="s">
        <v>989</v>
      </c>
      <c r="B87" s="96">
        <v>1</v>
      </c>
      <c r="C87" s="97">
        <v>18</v>
      </c>
      <c r="D87" s="100">
        <v>0.68</v>
      </c>
      <c r="E87" s="100">
        <v>0.68</v>
      </c>
    </row>
    <row r="88" spans="1:5" x14ac:dyDescent="0.25">
      <c r="A88" s="75" t="s">
        <v>990</v>
      </c>
      <c r="B88" s="96">
        <v>7</v>
      </c>
      <c r="C88" s="97">
        <v>1</v>
      </c>
      <c r="D88" s="100">
        <v>0.68</v>
      </c>
      <c r="E88" s="100">
        <v>0.68</v>
      </c>
    </row>
    <row r="89" spans="1:5" x14ac:dyDescent="0.25">
      <c r="A89" s="75" t="s">
        <v>991</v>
      </c>
      <c r="B89" s="96">
        <v>8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992</v>
      </c>
      <c r="B90" s="96">
        <v>2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993</v>
      </c>
      <c r="B91" s="96">
        <v>1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994</v>
      </c>
      <c r="B92" s="96">
        <v>1</v>
      </c>
      <c r="C92" s="97">
        <v>27</v>
      </c>
      <c r="D92" s="100">
        <v>0.67</v>
      </c>
      <c r="E92" s="100">
        <v>0.67</v>
      </c>
    </row>
    <row r="93" spans="1:5" x14ac:dyDescent="0.25">
      <c r="A93" s="75" t="s">
        <v>995</v>
      </c>
      <c r="B93" s="96">
        <v>1</v>
      </c>
      <c r="C93" s="97">
        <v>5</v>
      </c>
      <c r="D93" s="100">
        <v>0.66</v>
      </c>
      <c r="E93" s="100">
        <v>0.67</v>
      </c>
    </row>
    <row r="94" spans="1:5" x14ac:dyDescent="0.25">
      <c r="A94" s="75" t="s">
        <v>996</v>
      </c>
      <c r="B94" s="96">
        <v>1</v>
      </c>
      <c r="C94" s="97">
        <v>13</v>
      </c>
      <c r="D94" s="100">
        <v>0.68</v>
      </c>
      <c r="E94" s="100">
        <v>0.67</v>
      </c>
    </row>
    <row r="95" spans="1:5" x14ac:dyDescent="0.25">
      <c r="A95" s="75" t="s">
        <v>997</v>
      </c>
      <c r="B95" s="96">
        <v>1</v>
      </c>
      <c r="C95" s="97">
        <v>14</v>
      </c>
      <c r="D95" s="100">
        <v>0.67</v>
      </c>
      <c r="E95" s="100">
        <v>0.67</v>
      </c>
    </row>
    <row r="96" spans="1:5" x14ac:dyDescent="0.25">
      <c r="A96" s="75" t="s">
        <v>998</v>
      </c>
      <c r="B96" s="96">
        <v>1</v>
      </c>
      <c r="C96" s="97">
        <v>55</v>
      </c>
      <c r="D96" s="100">
        <v>0.67</v>
      </c>
      <c r="E96" s="100">
        <v>0.67</v>
      </c>
    </row>
    <row r="97" spans="1:5" x14ac:dyDescent="0.25">
      <c r="A97" s="75" t="s">
        <v>999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1000</v>
      </c>
      <c r="B98" s="96">
        <v>1</v>
      </c>
      <c r="C98" s="97">
        <v>36</v>
      </c>
      <c r="D98" s="100">
        <v>0.66</v>
      </c>
      <c r="E98" s="100">
        <v>0.66</v>
      </c>
    </row>
    <row r="99" spans="1:5" x14ac:dyDescent="0.25">
      <c r="A99" s="75" t="s">
        <v>1001</v>
      </c>
      <c r="B99" s="96">
        <v>1</v>
      </c>
      <c r="C99" s="97">
        <v>52</v>
      </c>
      <c r="D99" s="100">
        <v>0.66</v>
      </c>
      <c r="E99" s="100">
        <v>0.66</v>
      </c>
    </row>
    <row r="100" spans="1:5" x14ac:dyDescent="0.25">
      <c r="A100" s="75" t="s">
        <v>1002</v>
      </c>
      <c r="B100" s="96">
        <v>2</v>
      </c>
      <c r="C100" s="97">
        <v>1</v>
      </c>
      <c r="D100" s="100">
        <v>0.65</v>
      </c>
      <c r="E100" s="100">
        <v>0.66</v>
      </c>
    </row>
    <row r="101" spans="1:5" x14ac:dyDescent="0.25">
      <c r="A101" s="75" t="s">
        <v>1003</v>
      </c>
      <c r="B101" s="96">
        <v>4</v>
      </c>
      <c r="C101" s="97">
        <v>1</v>
      </c>
      <c r="D101" s="100">
        <v>0.66</v>
      </c>
      <c r="E101" s="100">
        <v>0.66</v>
      </c>
    </row>
    <row r="102" spans="1:5" x14ac:dyDescent="0.25">
      <c r="A102" s="75" t="s">
        <v>1004</v>
      </c>
      <c r="B102" s="96">
        <v>1</v>
      </c>
      <c r="C102" s="97">
        <v>1</v>
      </c>
      <c r="D102" s="100">
        <v>0.65</v>
      </c>
      <c r="E102" s="100">
        <v>0.65</v>
      </c>
    </row>
    <row r="103" spans="1:5" x14ac:dyDescent="0.25">
      <c r="A103" s="75" t="s">
        <v>1005</v>
      </c>
      <c r="B103" s="96">
        <v>1</v>
      </c>
      <c r="C103" s="97">
        <v>7</v>
      </c>
      <c r="D103" s="100">
        <v>0.65</v>
      </c>
      <c r="E103" s="100">
        <v>0.65</v>
      </c>
    </row>
    <row r="104" spans="1:5" x14ac:dyDescent="0.25">
      <c r="A104" s="75" t="s">
        <v>1006</v>
      </c>
      <c r="B104" s="96">
        <v>1</v>
      </c>
      <c r="C104" s="97">
        <v>7</v>
      </c>
      <c r="D104" s="100">
        <v>0.64</v>
      </c>
      <c r="E104" s="100">
        <v>0.64</v>
      </c>
    </row>
    <row r="105" spans="1:5" x14ac:dyDescent="0.25">
      <c r="A105" s="75" t="s">
        <v>1007</v>
      </c>
      <c r="B105" s="96">
        <v>1</v>
      </c>
      <c r="C105" s="97">
        <v>30</v>
      </c>
      <c r="D105" s="100">
        <v>0.63</v>
      </c>
      <c r="E105" s="100">
        <v>0.64</v>
      </c>
    </row>
    <row r="106" spans="1:5" x14ac:dyDescent="0.25">
      <c r="A106" s="75" t="s">
        <v>1008</v>
      </c>
      <c r="B106" s="96">
        <v>1</v>
      </c>
      <c r="C106" s="97">
        <v>6</v>
      </c>
      <c r="D106" s="100">
        <v>0.64</v>
      </c>
      <c r="E106" s="100">
        <v>0.64</v>
      </c>
    </row>
    <row r="107" spans="1:5" x14ac:dyDescent="0.25">
      <c r="A107" s="75" t="s">
        <v>1009</v>
      </c>
      <c r="B107" s="96">
        <v>1</v>
      </c>
      <c r="C107" s="97">
        <v>22</v>
      </c>
      <c r="D107" s="100">
        <v>0.64</v>
      </c>
      <c r="E107" s="100">
        <v>0.64</v>
      </c>
    </row>
    <row r="108" spans="1:5" x14ac:dyDescent="0.25">
      <c r="A108" s="75" t="s">
        <v>1010</v>
      </c>
      <c r="B108" s="96">
        <v>1</v>
      </c>
      <c r="C108" s="97">
        <v>9</v>
      </c>
      <c r="D108" s="100">
        <v>0.63</v>
      </c>
      <c r="E108" s="100">
        <v>0.63</v>
      </c>
    </row>
    <row r="109" spans="1:5" x14ac:dyDescent="0.25">
      <c r="A109" s="75" t="s">
        <v>1011</v>
      </c>
      <c r="B109" s="96">
        <v>1</v>
      </c>
      <c r="C109" s="97">
        <v>3</v>
      </c>
      <c r="D109" s="100">
        <v>0.63</v>
      </c>
      <c r="E109" s="100">
        <v>0.63</v>
      </c>
    </row>
    <row r="110" spans="1:5" x14ac:dyDescent="0.25">
      <c r="A110" s="75" t="s">
        <v>1012</v>
      </c>
      <c r="B110" s="96">
        <v>1</v>
      </c>
      <c r="C110" s="97">
        <v>18</v>
      </c>
      <c r="D110" s="100">
        <v>0.63</v>
      </c>
      <c r="E110" s="100">
        <v>0.63</v>
      </c>
    </row>
    <row r="111" spans="1:5" x14ac:dyDescent="0.25">
      <c r="A111" s="75" t="s">
        <v>1013</v>
      </c>
      <c r="B111" s="96">
        <v>1</v>
      </c>
      <c r="C111" s="97">
        <v>12</v>
      </c>
      <c r="D111" s="100">
        <v>0.63</v>
      </c>
      <c r="E111" s="100">
        <v>0.63</v>
      </c>
    </row>
    <row r="112" spans="1:5" x14ac:dyDescent="0.25">
      <c r="A112" s="75" t="s">
        <v>1014</v>
      </c>
      <c r="B112" s="96">
        <v>1</v>
      </c>
      <c r="C112" s="97">
        <v>34</v>
      </c>
      <c r="D112" s="100">
        <v>0.63</v>
      </c>
      <c r="E112" s="100">
        <v>0.63</v>
      </c>
    </row>
    <row r="113" spans="1:5" x14ac:dyDescent="0.25">
      <c r="A113" s="75" t="s">
        <v>1015</v>
      </c>
      <c r="B113" s="96">
        <v>1</v>
      </c>
      <c r="C113" s="97">
        <v>6</v>
      </c>
      <c r="D113" s="100">
        <v>0.63</v>
      </c>
      <c r="E113" s="100">
        <v>0.63</v>
      </c>
    </row>
    <row r="114" spans="1:5" x14ac:dyDescent="0.25">
      <c r="A114" s="75" t="s">
        <v>1016</v>
      </c>
      <c r="B114" s="96">
        <v>1</v>
      </c>
      <c r="C114" s="97">
        <v>20</v>
      </c>
      <c r="D114" s="100">
        <v>0.63</v>
      </c>
      <c r="E114" s="100">
        <v>0.63</v>
      </c>
    </row>
    <row r="115" spans="1:5" x14ac:dyDescent="0.25">
      <c r="A115" s="75" t="s">
        <v>1017</v>
      </c>
      <c r="B115" s="96">
        <v>5</v>
      </c>
      <c r="C115" s="97">
        <v>1</v>
      </c>
      <c r="D115" s="100">
        <v>0.63</v>
      </c>
      <c r="E115" s="100">
        <v>0.63</v>
      </c>
    </row>
    <row r="116" spans="1:5" x14ac:dyDescent="0.25">
      <c r="A116" s="75" t="s">
        <v>1018</v>
      </c>
      <c r="B116" s="96">
        <v>1</v>
      </c>
      <c r="C116" s="97">
        <v>3</v>
      </c>
      <c r="D116" s="100">
        <v>0.62</v>
      </c>
      <c r="E116" s="100">
        <v>0.62</v>
      </c>
    </row>
    <row r="117" spans="1:5" x14ac:dyDescent="0.25">
      <c r="A117" s="75" t="s">
        <v>1019</v>
      </c>
      <c r="B117" s="96">
        <v>1</v>
      </c>
      <c r="C117" s="97">
        <v>7</v>
      </c>
      <c r="D117" s="100">
        <v>0.62</v>
      </c>
      <c r="E117" s="100">
        <v>0.62</v>
      </c>
    </row>
    <row r="118" spans="1:5" x14ac:dyDescent="0.25">
      <c r="A118" s="75" t="s">
        <v>1020</v>
      </c>
      <c r="B118" s="96">
        <v>1</v>
      </c>
      <c r="C118" s="97">
        <v>10</v>
      </c>
      <c r="D118" s="100">
        <v>0.61</v>
      </c>
      <c r="E118" s="100">
        <v>0.62</v>
      </c>
    </row>
    <row r="119" spans="1:5" x14ac:dyDescent="0.25">
      <c r="A119" s="75" t="s">
        <v>1021</v>
      </c>
      <c r="B119" s="96">
        <v>2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1022</v>
      </c>
      <c r="B120" s="96">
        <v>1</v>
      </c>
      <c r="C120" s="97">
        <v>2</v>
      </c>
      <c r="D120" s="100">
        <v>0.61</v>
      </c>
      <c r="E120" s="100">
        <v>0.61</v>
      </c>
    </row>
    <row r="121" spans="1:5" x14ac:dyDescent="0.25">
      <c r="A121" s="75" t="s">
        <v>1023</v>
      </c>
      <c r="B121" s="96">
        <v>1</v>
      </c>
      <c r="C121" s="97">
        <v>144</v>
      </c>
      <c r="D121" s="100">
        <v>0.61</v>
      </c>
      <c r="E121" s="100">
        <v>0.61</v>
      </c>
    </row>
    <row r="122" spans="1:5" x14ac:dyDescent="0.25">
      <c r="A122" s="75" t="s">
        <v>1024</v>
      </c>
      <c r="B122" s="96">
        <v>1</v>
      </c>
      <c r="C122" s="97">
        <v>9</v>
      </c>
      <c r="D122" s="100">
        <v>0.61</v>
      </c>
      <c r="E122" s="100">
        <v>0.61</v>
      </c>
    </row>
    <row r="123" spans="1:5" x14ac:dyDescent="0.25">
      <c r="A123" s="75" t="s">
        <v>1025</v>
      </c>
      <c r="B123" s="96">
        <v>1</v>
      </c>
      <c r="C123" s="97">
        <v>3</v>
      </c>
      <c r="D123" s="100">
        <v>0.61</v>
      </c>
      <c r="E123" s="100">
        <v>0.61</v>
      </c>
    </row>
    <row r="124" spans="1:5" x14ac:dyDescent="0.25">
      <c r="A124" s="75" t="s">
        <v>1026</v>
      </c>
      <c r="B124" s="96">
        <v>1</v>
      </c>
      <c r="C124" s="97">
        <v>12</v>
      </c>
      <c r="D124" s="100">
        <v>0.61</v>
      </c>
      <c r="E124" s="100">
        <v>0.61</v>
      </c>
    </row>
    <row r="125" spans="1:5" x14ac:dyDescent="0.25">
      <c r="A125" s="75" t="s">
        <v>1027</v>
      </c>
      <c r="B125" s="96">
        <v>1</v>
      </c>
      <c r="C125" s="97">
        <v>25</v>
      </c>
      <c r="D125" s="100">
        <v>0.61</v>
      </c>
      <c r="E125" s="100">
        <v>0.61</v>
      </c>
    </row>
    <row r="126" spans="1:5" x14ac:dyDescent="0.25">
      <c r="A126" s="75" t="s">
        <v>1028</v>
      </c>
      <c r="B126" s="96">
        <v>1</v>
      </c>
      <c r="C126" s="97">
        <v>5</v>
      </c>
      <c r="D126" s="100">
        <v>0.61</v>
      </c>
      <c r="E126" s="100">
        <v>0.61</v>
      </c>
    </row>
    <row r="127" spans="1:5" x14ac:dyDescent="0.25">
      <c r="A127" s="75" t="s">
        <v>1029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1030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1031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1032</v>
      </c>
      <c r="B130" s="96">
        <v>4</v>
      </c>
      <c r="C130" s="97">
        <v>1</v>
      </c>
      <c r="D130" s="100">
        <v>0.62</v>
      </c>
      <c r="E130" s="100">
        <v>0.61</v>
      </c>
    </row>
    <row r="131" spans="1:5" x14ac:dyDescent="0.25">
      <c r="A131" s="75" t="s">
        <v>1033</v>
      </c>
      <c r="B131" s="96">
        <v>2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1034</v>
      </c>
      <c r="B132" s="96">
        <v>2</v>
      </c>
      <c r="C132" s="97">
        <v>1</v>
      </c>
      <c r="D132" s="100">
        <v>0.61</v>
      </c>
      <c r="E132" s="100">
        <v>0.61</v>
      </c>
    </row>
    <row r="133" spans="1:5" x14ac:dyDescent="0.25">
      <c r="A133" s="75" t="s">
        <v>1035</v>
      </c>
      <c r="B133" s="96">
        <v>1</v>
      </c>
      <c r="C133" s="97">
        <v>1</v>
      </c>
      <c r="D133" s="100">
        <v>0.6</v>
      </c>
      <c r="E133" s="100">
        <v>0.6</v>
      </c>
    </row>
    <row r="134" spans="1:5" x14ac:dyDescent="0.25">
      <c r="A134" s="75" t="s">
        <v>1036</v>
      </c>
      <c r="B134" s="96">
        <v>1</v>
      </c>
      <c r="C134" s="97">
        <v>1</v>
      </c>
      <c r="D134" s="100">
        <v>0.6</v>
      </c>
      <c r="E134" s="100">
        <v>0.6</v>
      </c>
    </row>
    <row r="135" spans="1:5" x14ac:dyDescent="0.25">
      <c r="A135" s="75" t="s">
        <v>1037</v>
      </c>
      <c r="B135" s="96">
        <v>1</v>
      </c>
      <c r="C135" s="97">
        <v>1</v>
      </c>
      <c r="D135" s="100">
        <v>0.6</v>
      </c>
      <c r="E135" s="100">
        <v>0.6</v>
      </c>
    </row>
    <row r="136" spans="1:5" x14ac:dyDescent="0.25">
      <c r="A136" s="75" t="s">
        <v>1038</v>
      </c>
      <c r="B136" s="96">
        <v>1</v>
      </c>
      <c r="C136" s="97">
        <v>44</v>
      </c>
      <c r="D136" s="100">
        <v>0.6</v>
      </c>
      <c r="E136" s="100">
        <v>0.6</v>
      </c>
    </row>
    <row r="137" spans="1:5" x14ac:dyDescent="0.25">
      <c r="A137" s="75" t="s">
        <v>1039</v>
      </c>
      <c r="B137" s="96">
        <v>1</v>
      </c>
      <c r="C137" s="97">
        <v>54</v>
      </c>
      <c r="D137" s="100">
        <v>0.6</v>
      </c>
      <c r="E137" s="100">
        <v>0.6</v>
      </c>
    </row>
    <row r="138" spans="1:5" x14ac:dyDescent="0.25">
      <c r="A138" s="75" t="s">
        <v>1040</v>
      </c>
      <c r="B138" s="96">
        <v>1</v>
      </c>
      <c r="C138" s="97">
        <v>5</v>
      </c>
      <c r="D138" s="100">
        <v>0.6</v>
      </c>
      <c r="E138" s="100">
        <v>0.6</v>
      </c>
    </row>
    <row r="139" spans="1:5" x14ac:dyDescent="0.25">
      <c r="A139" s="75" t="s">
        <v>1041</v>
      </c>
      <c r="B139" s="96">
        <v>1</v>
      </c>
      <c r="C139" s="97">
        <v>3</v>
      </c>
      <c r="D139" s="100">
        <v>0.6</v>
      </c>
      <c r="E139" s="100">
        <v>0.6</v>
      </c>
    </row>
    <row r="140" spans="1:5" x14ac:dyDescent="0.25">
      <c r="A140" s="75" t="s">
        <v>1042</v>
      </c>
      <c r="B140" s="96">
        <v>1</v>
      </c>
      <c r="C140" s="97">
        <v>2</v>
      </c>
      <c r="D140" s="100">
        <v>0.59</v>
      </c>
      <c r="E140" s="100">
        <v>0.59</v>
      </c>
    </row>
    <row r="141" spans="1:5" x14ac:dyDescent="0.25">
      <c r="A141" s="75" t="s">
        <v>1043</v>
      </c>
      <c r="B141" s="96">
        <v>1</v>
      </c>
      <c r="C141" s="97">
        <v>4</v>
      </c>
      <c r="D141" s="100">
        <v>0.59</v>
      </c>
      <c r="E141" s="100">
        <v>0.59</v>
      </c>
    </row>
    <row r="142" spans="1:5" x14ac:dyDescent="0.25">
      <c r="A142" s="75" t="s">
        <v>1044</v>
      </c>
      <c r="B142" s="96">
        <v>1</v>
      </c>
      <c r="C142" s="97">
        <v>5</v>
      </c>
      <c r="D142" s="100">
        <v>0.59</v>
      </c>
      <c r="E142" s="100">
        <v>0.59</v>
      </c>
    </row>
    <row r="143" spans="1:5" x14ac:dyDescent="0.25">
      <c r="A143" s="75" t="s">
        <v>1045</v>
      </c>
      <c r="B143" s="96">
        <v>1</v>
      </c>
      <c r="C143" s="97">
        <v>62</v>
      </c>
      <c r="D143" s="100">
        <v>0.59</v>
      </c>
      <c r="E143" s="100">
        <v>0.59</v>
      </c>
    </row>
    <row r="144" spans="1:5" x14ac:dyDescent="0.25">
      <c r="A144" s="75" t="s">
        <v>1046</v>
      </c>
      <c r="B144" s="96">
        <v>1</v>
      </c>
      <c r="C144" s="97">
        <v>33</v>
      </c>
      <c r="D144" s="100">
        <v>0.59</v>
      </c>
      <c r="E144" s="100">
        <v>0.59</v>
      </c>
    </row>
    <row r="145" spans="1:5" x14ac:dyDescent="0.25">
      <c r="A145" s="75" t="s">
        <v>1047</v>
      </c>
      <c r="B145" s="96">
        <v>1</v>
      </c>
      <c r="C145" s="97">
        <v>4</v>
      </c>
      <c r="D145" s="100">
        <v>0.59</v>
      </c>
      <c r="E145" s="100">
        <v>0.59</v>
      </c>
    </row>
    <row r="146" spans="1:5" x14ac:dyDescent="0.25">
      <c r="A146" s="75" t="s">
        <v>1048</v>
      </c>
      <c r="B146" s="96">
        <v>1</v>
      </c>
      <c r="C146" s="97">
        <v>3</v>
      </c>
      <c r="D146" s="100">
        <v>0.59</v>
      </c>
      <c r="E146" s="100">
        <v>0.59</v>
      </c>
    </row>
    <row r="147" spans="1:5" x14ac:dyDescent="0.25">
      <c r="A147" s="75" t="s">
        <v>1049</v>
      </c>
      <c r="B147" s="96">
        <v>6</v>
      </c>
      <c r="C147" s="97">
        <v>1</v>
      </c>
      <c r="D147" s="100">
        <v>0.59</v>
      </c>
      <c r="E147" s="100">
        <v>0.59</v>
      </c>
    </row>
    <row r="148" spans="1:5" x14ac:dyDescent="0.25">
      <c r="A148" s="75" t="s">
        <v>1050</v>
      </c>
      <c r="B148" s="96">
        <v>2</v>
      </c>
      <c r="C148" s="97">
        <v>1</v>
      </c>
      <c r="D148" s="100">
        <v>0.57999999999999996</v>
      </c>
      <c r="E148" s="100">
        <v>0.57999999999999996</v>
      </c>
    </row>
    <row r="149" spans="1:5" x14ac:dyDescent="0.25">
      <c r="A149" s="75" t="s">
        <v>1051</v>
      </c>
      <c r="B149" s="96">
        <v>1</v>
      </c>
      <c r="C149" s="97">
        <v>1</v>
      </c>
      <c r="D149" s="100">
        <v>0.57999999999999996</v>
      </c>
      <c r="E149" s="100">
        <v>0.57999999999999996</v>
      </c>
    </row>
    <row r="150" spans="1:5" x14ac:dyDescent="0.25">
      <c r="A150" s="75" t="s">
        <v>1052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1053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1054</v>
      </c>
      <c r="B152" s="96">
        <v>1</v>
      </c>
      <c r="C152" s="97">
        <v>6</v>
      </c>
      <c r="D152" s="100">
        <v>0.57999999999999996</v>
      </c>
      <c r="E152" s="100">
        <v>0.57999999999999996</v>
      </c>
    </row>
    <row r="153" spans="1:5" x14ac:dyDescent="0.25">
      <c r="A153" s="75" t="s">
        <v>1055</v>
      </c>
      <c r="B153" s="96">
        <v>1</v>
      </c>
      <c r="C153" s="97">
        <v>25</v>
      </c>
      <c r="D153" s="100">
        <v>0.57999999999999996</v>
      </c>
      <c r="E153" s="100">
        <v>0.57999999999999996</v>
      </c>
    </row>
    <row r="154" spans="1:5" x14ac:dyDescent="0.25">
      <c r="A154" s="75" t="s">
        <v>1056</v>
      </c>
      <c r="B154" s="96">
        <v>1</v>
      </c>
      <c r="C154" s="97">
        <v>6</v>
      </c>
      <c r="D154" s="100">
        <v>0.57999999999999996</v>
      </c>
      <c r="E154" s="100">
        <v>0.57999999999999996</v>
      </c>
    </row>
    <row r="155" spans="1:5" x14ac:dyDescent="0.25">
      <c r="A155" s="75" t="s">
        <v>1057</v>
      </c>
      <c r="B155" s="96">
        <v>1</v>
      </c>
      <c r="C155" s="97">
        <v>5</v>
      </c>
      <c r="D155" s="100">
        <v>0.57999999999999996</v>
      </c>
      <c r="E155" s="100">
        <v>0.57999999999999996</v>
      </c>
    </row>
    <row r="156" spans="1:5" x14ac:dyDescent="0.25">
      <c r="A156" s="75" t="s">
        <v>1058</v>
      </c>
      <c r="B156" s="96">
        <v>1</v>
      </c>
      <c r="C156" s="97">
        <v>89</v>
      </c>
      <c r="D156" s="100">
        <v>0.57999999999999996</v>
      </c>
      <c r="E156" s="100">
        <v>0.57999999999999996</v>
      </c>
    </row>
    <row r="157" spans="1:5" x14ac:dyDescent="0.25">
      <c r="A157" s="75" t="s">
        <v>1059</v>
      </c>
      <c r="B157" s="96">
        <v>1</v>
      </c>
      <c r="C157" s="97">
        <v>22</v>
      </c>
      <c r="D157" s="100">
        <v>0.57999999999999996</v>
      </c>
      <c r="E157" s="100">
        <v>0.57999999999999996</v>
      </c>
    </row>
    <row r="158" spans="1:5" x14ac:dyDescent="0.25">
      <c r="A158" s="75" t="s">
        <v>1060</v>
      </c>
      <c r="B158" s="96">
        <v>1</v>
      </c>
      <c r="C158" s="97">
        <v>28</v>
      </c>
      <c r="D158" s="100">
        <v>0.57999999999999996</v>
      </c>
      <c r="E158" s="100">
        <v>0.57999999999999996</v>
      </c>
    </row>
    <row r="159" spans="1:5" x14ac:dyDescent="0.25">
      <c r="A159" s="75" t="s">
        <v>1061</v>
      </c>
      <c r="B159" s="96">
        <v>1</v>
      </c>
      <c r="C159" s="97">
        <v>46</v>
      </c>
      <c r="D159" s="100">
        <v>0.57999999999999996</v>
      </c>
      <c r="E159" s="100">
        <v>0.57999999999999996</v>
      </c>
    </row>
    <row r="160" spans="1:5" x14ac:dyDescent="0.25">
      <c r="A160" s="75" t="s">
        <v>1062</v>
      </c>
      <c r="B160" s="96">
        <v>1</v>
      </c>
      <c r="C160" s="97">
        <v>7</v>
      </c>
      <c r="D160" s="100">
        <v>0.57999999999999996</v>
      </c>
      <c r="E160" s="100">
        <v>0.57999999999999996</v>
      </c>
    </row>
    <row r="161" spans="1:5" x14ac:dyDescent="0.25">
      <c r="A161" s="75" t="s">
        <v>1063</v>
      </c>
      <c r="B161" s="96">
        <v>1</v>
      </c>
      <c r="C161" s="97">
        <v>71</v>
      </c>
      <c r="D161" s="100">
        <v>0.57999999999999996</v>
      </c>
      <c r="E161" s="100">
        <v>0.57999999999999996</v>
      </c>
    </row>
    <row r="162" spans="1:5" x14ac:dyDescent="0.25">
      <c r="A162" s="75" t="s">
        <v>1064</v>
      </c>
      <c r="B162" s="96">
        <v>10</v>
      </c>
      <c r="C162" s="97">
        <v>1</v>
      </c>
      <c r="D162" s="100">
        <v>0.57999999999999996</v>
      </c>
      <c r="E162" s="100">
        <v>0.57999999999999996</v>
      </c>
    </row>
    <row r="163" spans="1:5" x14ac:dyDescent="0.25">
      <c r="A163" s="75" t="s">
        <v>1065</v>
      </c>
      <c r="B163" s="96">
        <v>1</v>
      </c>
      <c r="C163" s="97">
        <v>35</v>
      </c>
      <c r="D163" s="100">
        <v>0.57000000000000006</v>
      </c>
      <c r="E163" s="100">
        <v>0.57000000000000006</v>
      </c>
    </row>
    <row r="164" spans="1:5" x14ac:dyDescent="0.25">
      <c r="A164" s="75" t="s">
        <v>1066</v>
      </c>
      <c r="B164" s="96">
        <v>1</v>
      </c>
      <c r="C164" s="97">
        <v>16</v>
      </c>
      <c r="D164" s="100">
        <v>0.57000000000000006</v>
      </c>
      <c r="E164" s="100">
        <v>0.57000000000000006</v>
      </c>
    </row>
    <row r="165" spans="1:5" x14ac:dyDescent="0.25">
      <c r="A165" s="75" t="s">
        <v>1067</v>
      </c>
      <c r="B165" s="96">
        <v>1</v>
      </c>
      <c r="C165" s="97">
        <v>30</v>
      </c>
      <c r="D165" s="100">
        <v>0.57000000000000006</v>
      </c>
      <c r="E165" s="100">
        <v>0.57000000000000006</v>
      </c>
    </row>
    <row r="166" spans="1:5" x14ac:dyDescent="0.25">
      <c r="A166" s="75" t="s">
        <v>1068</v>
      </c>
      <c r="B166" s="96">
        <v>1</v>
      </c>
      <c r="C166" s="97">
        <v>4</v>
      </c>
      <c r="D166" s="100">
        <v>0.57000000000000006</v>
      </c>
      <c r="E166" s="100">
        <v>0.57000000000000006</v>
      </c>
    </row>
    <row r="167" spans="1:5" x14ac:dyDescent="0.25">
      <c r="A167" s="75" t="s">
        <v>1069</v>
      </c>
      <c r="B167" s="96">
        <v>1</v>
      </c>
      <c r="C167" s="97">
        <v>16</v>
      </c>
      <c r="D167" s="100">
        <v>0.57000000000000006</v>
      </c>
      <c r="E167" s="100">
        <v>0.57000000000000006</v>
      </c>
    </row>
    <row r="168" spans="1:5" x14ac:dyDescent="0.25">
      <c r="A168" s="75" t="s">
        <v>1070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1071</v>
      </c>
      <c r="B169" s="96">
        <v>1</v>
      </c>
      <c r="C169" s="97">
        <v>11</v>
      </c>
      <c r="D169" s="100">
        <v>0.57000000000000006</v>
      </c>
      <c r="E169" s="100">
        <v>0.57000000000000006</v>
      </c>
    </row>
    <row r="170" spans="1:5" x14ac:dyDescent="0.25">
      <c r="A170" s="75" t="s">
        <v>1072</v>
      </c>
      <c r="B170" s="96">
        <v>1</v>
      </c>
      <c r="C170" s="97">
        <v>5</v>
      </c>
      <c r="D170" s="100">
        <v>0.56000000000000005</v>
      </c>
      <c r="E170" s="100">
        <v>0.56000000000000005</v>
      </c>
    </row>
    <row r="171" spans="1:5" x14ac:dyDescent="0.25">
      <c r="A171" s="75" t="s">
        <v>1073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1074</v>
      </c>
      <c r="B172" s="96">
        <v>1</v>
      </c>
      <c r="C172" s="97">
        <v>4</v>
      </c>
      <c r="D172" s="100">
        <v>0.56000000000000005</v>
      </c>
      <c r="E172" s="100">
        <v>0.56000000000000005</v>
      </c>
    </row>
    <row r="173" spans="1:5" x14ac:dyDescent="0.25">
      <c r="A173" s="75" t="s">
        <v>1075</v>
      </c>
      <c r="B173" s="96">
        <v>1</v>
      </c>
      <c r="C173" s="97">
        <v>10</v>
      </c>
      <c r="D173" s="100">
        <v>0.56000000000000005</v>
      </c>
      <c r="E173" s="100">
        <v>0.56000000000000005</v>
      </c>
    </row>
    <row r="174" spans="1:5" x14ac:dyDescent="0.25">
      <c r="A174" s="75" t="s">
        <v>1076</v>
      </c>
      <c r="B174" s="96">
        <v>1</v>
      </c>
      <c r="C174" s="97">
        <v>9</v>
      </c>
      <c r="D174" s="100">
        <v>0.56000000000000005</v>
      </c>
      <c r="E174" s="100">
        <v>0.56000000000000005</v>
      </c>
    </row>
    <row r="175" spans="1:5" x14ac:dyDescent="0.25">
      <c r="A175" s="75" t="s">
        <v>1077</v>
      </c>
      <c r="B175" s="96">
        <v>1</v>
      </c>
      <c r="C175" s="97">
        <v>11</v>
      </c>
      <c r="D175" s="100">
        <v>0.56000000000000005</v>
      </c>
      <c r="E175" s="100">
        <v>0.56000000000000005</v>
      </c>
    </row>
    <row r="176" spans="1:5" x14ac:dyDescent="0.25">
      <c r="A176" s="75" t="s">
        <v>1078</v>
      </c>
      <c r="B176" s="96">
        <v>1</v>
      </c>
      <c r="C176" s="97">
        <v>19</v>
      </c>
      <c r="D176" s="100">
        <v>0.56000000000000005</v>
      </c>
      <c r="E176" s="100">
        <v>0.56000000000000005</v>
      </c>
    </row>
    <row r="177" spans="1:5" x14ac:dyDescent="0.25">
      <c r="A177" s="75" t="s">
        <v>1079</v>
      </c>
      <c r="B177" s="96">
        <v>1</v>
      </c>
      <c r="C177" s="97">
        <v>13</v>
      </c>
      <c r="D177" s="100">
        <v>0.56000000000000005</v>
      </c>
      <c r="E177" s="100">
        <v>0.56000000000000005</v>
      </c>
    </row>
    <row r="178" spans="1:5" x14ac:dyDescent="0.25">
      <c r="A178" s="75" t="s">
        <v>1080</v>
      </c>
      <c r="B178" s="96">
        <v>1</v>
      </c>
      <c r="C178" s="97">
        <v>50</v>
      </c>
      <c r="D178" s="100">
        <v>0.56000000000000005</v>
      </c>
      <c r="E178" s="100">
        <v>0.56000000000000005</v>
      </c>
    </row>
    <row r="179" spans="1:5" x14ac:dyDescent="0.25">
      <c r="A179" s="75" t="s">
        <v>1081</v>
      </c>
      <c r="B179" s="96">
        <v>1</v>
      </c>
      <c r="C179" s="97">
        <v>12</v>
      </c>
      <c r="D179" s="100">
        <v>0.56000000000000005</v>
      </c>
      <c r="E179" s="100">
        <v>0.56000000000000005</v>
      </c>
    </row>
    <row r="180" spans="1:5" x14ac:dyDescent="0.25">
      <c r="A180" s="75" t="s">
        <v>1082</v>
      </c>
      <c r="B180" s="96">
        <v>1</v>
      </c>
      <c r="C180" s="97">
        <v>5</v>
      </c>
      <c r="D180" s="100">
        <v>0.56000000000000005</v>
      </c>
      <c r="E180" s="100">
        <v>0.56000000000000005</v>
      </c>
    </row>
    <row r="181" spans="1:5" x14ac:dyDescent="0.25">
      <c r="A181" s="75" t="s">
        <v>1083</v>
      </c>
      <c r="B181" s="96">
        <v>1</v>
      </c>
      <c r="C181" s="97">
        <v>15</v>
      </c>
      <c r="D181" s="100">
        <v>0.55000000000000004</v>
      </c>
      <c r="E181" s="100">
        <v>0.55000000000000004</v>
      </c>
    </row>
    <row r="182" spans="1:5" x14ac:dyDescent="0.25">
      <c r="A182" s="75" t="s">
        <v>1084</v>
      </c>
      <c r="B182" s="96">
        <v>1</v>
      </c>
      <c r="C182" s="97">
        <v>9</v>
      </c>
      <c r="D182" s="100">
        <v>0.55000000000000004</v>
      </c>
      <c r="E182" s="100">
        <v>0.55000000000000004</v>
      </c>
    </row>
    <row r="183" spans="1:5" x14ac:dyDescent="0.25">
      <c r="A183" s="75" t="s">
        <v>1085</v>
      </c>
      <c r="B183" s="96">
        <v>1</v>
      </c>
      <c r="C183" s="97">
        <v>7</v>
      </c>
      <c r="D183" s="100">
        <v>0.55000000000000004</v>
      </c>
      <c r="E183" s="100">
        <v>0.55000000000000004</v>
      </c>
    </row>
    <row r="184" spans="1:5" x14ac:dyDescent="0.25">
      <c r="A184" s="75" t="s">
        <v>1086</v>
      </c>
      <c r="B184" s="96">
        <v>1</v>
      </c>
      <c r="C184" s="97">
        <v>26</v>
      </c>
      <c r="D184" s="100">
        <v>0.55000000000000004</v>
      </c>
      <c r="E184" s="100">
        <v>0.55000000000000004</v>
      </c>
    </row>
    <row r="185" spans="1:5" x14ac:dyDescent="0.25">
      <c r="A185" s="75" t="s">
        <v>1087</v>
      </c>
      <c r="B185" s="96">
        <v>1</v>
      </c>
      <c r="C185" s="97">
        <v>13</v>
      </c>
      <c r="D185" s="100">
        <v>0.55000000000000004</v>
      </c>
      <c r="E185" s="100">
        <v>0.55000000000000004</v>
      </c>
    </row>
    <row r="186" spans="1:5" x14ac:dyDescent="0.25">
      <c r="A186" s="75" t="s">
        <v>1088</v>
      </c>
      <c r="B186" s="96">
        <v>1</v>
      </c>
      <c r="C186" s="97">
        <v>4</v>
      </c>
      <c r="D186" s="100">
        <v>0.55000000000000004</v>
      </c>
      <c r="E186" s="100">
        <v>0.55000000000000004</v>
      </c>
    </row>
    <row r="187" spans="1:5" x14ac:dyDescent="0.25">
      <c r="A187" s="75" t="s">
        <v>1089</v>
      </c>
      <c r="B187" s="96">
        <v>1</v>
      </c>
      <c r="C187" s="97">
        <v>21</v>
      </c>
      <c r="D187" s="100">
        <v>0.55000000000000004</v>
      </c>
      <c r="E187" s="100">
        <v>0.55000000000000004</v>
      </c>
    </row>
    <row r="188" spans="1:5" x14ac:dyDescent="0.25">
      <c r="A188" s="75" t="s">
        <v>1090</v>
      </c>
      <c r="B188" s="96">
        <v>1</v>
      </c>
      <c r="C188" s="97">
        <v>6</v>
      </c>
      <c r="D188" s="100">
        <v>0.55000000000000004</v>
      </c>
      <c r="E188" s="100">
        <v>0.55000000000000004</v>
      </c>
    </row>
    <row r="189" spans="1:5" x14ac:dyDescent="0.25">
      <c r="A189" s="75" t="s">
        <v>1091</v>
      </c>
      <c r="B189" s="96">
        <v>7</v>
      </c>
      <c r="C189" s="97">
        <v>1</v>
      </c>
      <c r="D189" s="100">
        <v>0.55000000000000004</v>
      </c>
      <c r="E189" s="100">
        <v>0.55000000000000004</v>
      </c>
    </row>
    <row r="190" spans="1:5" x14ac:dyDescent="0.25">
      <c r="A190" s="75" t="s">
        <v>1092</v>
      </c>
      <c r="B190" s="96">
        <v>1</v>
      </c>
      <c r="C190" s="97">
        <v>3</v>
      </c>
      <c r="D190" s="100">
        <v>0.54</v>
      </c>
      <c r="E190" s="100">
        <v>0.54</v>
      </c>
    </row>
    <row r="191" spans="1:5" x14ac:dyDescent="0.25">
      <c r="A191" s="75" t="s">
        <v>1093</v>
      </c>
      <c r="B191" s="96">
        <v>1</v>
      </c>
      <c r="C191" s="97">
        <v>1</v>
      </c>
      <c r="D191" s="100">
        <v>0.54</v>
      </c>
      <c r="E191" s="100">
        <v>0.54</v>
      </c>
    </row>
    <row r="192" spans="1:5" x14ac:dyDescent="0.25">
      <c r="A192" s="75" t="s">
        <v>1094</v>
      </c>
      <c r="B192" s="96">
        <v>4</v>
      </c>
      <c r="C192" s="97">
        <v>1</v>
      </c>
      <c r="D192" s="100">
        <v>0.54</v>
      </c>
      <c r="E192" s="100">
        <v>0.54</v>
      </c>
    </row>
    <row r="193" spans="1:5" x14ac:dyDescent="0.25">
      <c r="A193" s="75" t="s">
        <v>1095</v>
      </c>
      <c r="B193" s="96">
        <v>1</v>
      </c>
      <c r="C193" s="97">
        <v>64</v>
      </c>
      <c r="D193" s="100">
        <v>0.54</v>
      </c>
      <c r="E193" s="100">
        <v>0.54</v>
      </c>
    </row>
    <row r="194" spans="1:5" x14ac:dyDescent="0.25">
      <c r="A194" s="75" t="s">
        <v>1096</v>
      </c>
      <c r="B194" s="96">
        <v>1</v>
      </c>
      <c r="C194" s="97">
        <v>5</v>
      </c>
      <c r="D194" s="100">
        <v>0.54</v>
      </c>
      <c r="E194" s="100">
        <v>0.54</v>
      </c>
    </row>
    <row r="195" spans="1:5" x14ac:dyDescent="0.25">
      <c r="A195" s="75" t="s">
        <v>1097</v>
      </c>
      <c r="B195" s="96">
        <v>1</v>
      </c>
      <c r="C195" s="97">
        <v>9</v>
      </c>
      <c r="D195" s="100">
        <v>0.54</v>
      </c>
      <c r="E195" s="100">
        <v>0.54</v>
      </c>
    </row>
    <row r="196" spans="1:5" x14ac:dyDescent="0.25">
      <c r="A196" s="75" t="s">
        <v>1098</v>
      </c>
      <c r="B196" s="96">
        <v>1</v>
      </c>
      <c r="C196" s="97">
        <v>18</v>
      </c>
      <c r="D196" s="100">
        <v>0.54</v>
      </c>
      <c r="E196" s="100">
        <v>0.54</v>
      </c>
    </row>
    <row r="197" spans="1:5" x14ac:dyDescent="0.25">
      <c r="A197" s="75" t="s">
        <v>1099</v>
      </c>
      <c r="B197" s="96">
        <v>1</v>
      </c>
      <c r="C197" s="97">
        <v>31</v>
      </c>
      <c r="D197" s="100">
        <v>0.54</v>
      </c>
      <c r="E197" s="100">
        <v>0.54</v>
      </c>
    </row>
    <row r="198" spans="1:5" x14ac:dyDescent="0.25">
      <c r="A198" s="75" t="s">
        <v>1100</v>
      </c>
      <c r="B198" s="96">
        <v>1</v>
      </c>
      <c r="C198" s="97">
        <v>4</v>
      </c>
      <c r="D198" s="100">
        <v>0.54</v>
      </c>
      <c r="E198" s="100">
        <v>0.54</v>
      </c>
    </row>
    <row r="199" spans="1:5" x14ac:dyDescent="0.25">
      <c r="A199" s="75" t="s">
        <v>1101</v>
      </c>
      <c r="B199" s="96">
        <v>1</v>
      </c>
      <c r="C199" s="97">
        <v>1</v>
      </c>
      <c r="D199" s="100">
        <v>0.53</v>
      </c>
      <c r="E199" s="100">
        <v>0.54</v>
      </c>
    </row>
    <row r="200" spans="1:5" x14ac:dyDescent="0.25">
      <c r="A200" s="75" t="s">
        <v>1102</v>
      </c>
      <c r="B200" s="96">
        <v>1</v>
      </c>
      <c r="C200" s="97">
        <v>2</v>
      </c>
      <c r="D200" s="100">
        <v>0.53</v>
      </c>
      <c r="E200" s="100">
        <v>0.53</v>
      </c>
    </row>
    <row r="201" spans="1:5" x14ac:dyDescent="0.25">
      <c r="A201" s="75" t="s">
        <v>1103</v>
      </c>
      <c r="B201" s="96">
        <v>1</v>
      </c>
      <c r="C201" s="97">
        <v>1</v>
      </c>
      <c r="D201" s="100">
        <v>0.53</v>
      </c>
      <c r="E201" s="100">
        <v>0.53</v>
      </c>
    </row>
    <row r="202" spans="1:5" x14ac:dyDescent="0.25">
      <c r="A202" s="75" t="s">
        <v>1104</v>
      </c>
      <c r="B202" s="96">
        <v>1</v>
      </c>
      <c r="C202" s="97">
        <v>1</v>
      </c>
      <c r="D202" s="100">
        <v>0.53</v>
      </c>
      <c r="E202" s="100">
        <v>0.53</v>
      </c>
    </row>
    <row r="203" spans="1:5" x14ac:dyDescent="0.25">
      <c r="A203" s="75" t="s">
        <v>1105</v>
      </c>
      <c r="B203" s="96">
        <v>3</v>
      </c>
      <c r="C203" s="97">
        <v>1</v>
      </c>
      <c r="D203" s="100">
        <v>0.53</v>
      </c>
      <c r="E203" s="100">
        <v>0.53</v>
      </c>
    </row>
    <row r="204" spans="1:5" x14ac:dyDescent="0.25">
      <c r="A204" s="75" t="s">
        <v>1106</v>
      </c>
      <c r="B204" s="96">
        <v>3</v>
      </c>
      <c r="C204" s="97">
        <v>1</v>
      </c>
      <c r="D204" s="100">
        <v>0.53</v>
      </c>
      <c r="E204" s="100">
        <v>0.53</v>
      </c>
    </row>
    <row r="205" spans="1:5" x14ac:dyDescent="0.25">
      <c r="A205" s="75" t="s">
        <v>1107</v>
      </c>
      <c r="B205" s="96">
        <v>2</v>
      </c>
      <c r="C205" s="97">
        <v>1</v>
      </c>
      <c r="D205" s="100">
        <v>0.53</v>
      </c>
      <c r="E205" s="100">
        <v>0.53</v>
      </c>
    </row>
    <row r="206" spans="1:5" x14ac:dyDescent="0.25">
      <c r="A206" s="75" t="s">
        <v>1108</v>
      </c>
      <c r="B206" s="96">
        <v>1</v>
      </c>
      <c r="C206" s="97">
        <v>6</v>
      </c>
      <c r="D206" s="100">
        <v>0.53</v>
      </c>
      <c r="E206" s="100">
        <v>0.53</v>
      </c>
    </row>
    <row r="207" spans="1:5" x14ac:dyDescent="0.25">
      <c r="A207" s="75" t="s">
        <v>1109</v>
      </c>
      <c r="B207" s="96">
        <v>1</v>
      </c>
      <c r="C207" s="97">
        <v>6</v>
      </c>
      <c r="D207" s="100">
        <v>0.53</v>
      </c>
      <c r="E207" s="100">
        <v>0.53</v>
      </c>
    </row>
    <row r="208" spans="1:5" x14ac:dyDescent="0.25">
      <c r="A208" s="75" t="s">
        <v>1110</v>
      </c>
      <c r="B208" s="96">
        <v>1</v>
      </c>
      <c r="C208" s="97">
        <v>5</v>
      </c>
      <c r="D208" s="100">
        <v>0.52</v>
      </c>
      <c r="E208" s="100">
        <v>0.53</v>
      </c>
    </row>
    <row r="209" spans="1:5" x14ac:dyDescent="0.25">
      <c r="A209" s="75" t="s">
        <v>1111</v>
      </c>
      <c r="B209" s="96">
        <v>1</v>
      </c>
      <c r="C209" s="97">
        <v>64</v>
      </c>
      <c r="D209" s="100">
        <v>0.53</v>
      </c>
      <c r="E209" s="100">
        <v>0.53</v>
      </c>
    </row>
    <row r="210" spans="1:5" x14ac:dyDescent="0.25">
      <c r="A210" s="75" t="s">
        <v>1112</v>
      </c>
      <c r="B210" s="96">
        <v>1</v>
      </c>
      <c r="C210" s="97">
        <v>11</v>
      </c>
      <c r="D210" s="100">
        <v>0.53</v>
      </c>
      <c r="E210" s="100">
        <v>0.53</v>
      </c>
    </row>
    <row r="211" spans="1:5" x14ac:dyDescent="0.25">
      <c r="A211" s="75" t="s">
        <v>1113</v>
      </c>
      <c r="B211" s="96">
        <v>1</v>
      </c>
      <c r="C211" s="97">
        <v>10</v>
      </c>
      <c r="D211" s="100">
        <v>0.53</v>
      </c>
      <c r="E211" s="100">
        <v>0.53</v>
      </c>
    </row>
    <row r="212" spans="1:5" x14ac:dyDescent="0.25">
      <c r="A212" s="75" t="s">
        <v>1114</v>
      </c>
      <c r="B212" s="96">
        <v>1</v>
      </c>
      <c r="C212" s="97">
        <v>45</v>
      </c>
      <c r="D212" s="100">
        <v>0.53</v>
      </c>
      <c r="E212" s="100">
        <v>0.53</v>
      </c>
    </row>
    <row r="213" spans="1:5" x14ac:dyDescent="0.25">
      <c r="A213" s="75" t="s">
        <v>1115</v>
      </c>
      <c r="B213" s="96">
        <v>1</v>
      </c>
      <c r="C213" s="97">
        <v>9</v>
      </c>
      <c r="D213" s="100">
        <v>0.53</v>
      </c>
      <c r="E213" s="100">
        <v>0.53</v>
      </c>
    </row>
    <row r="214" spans="1:5" x14ac:dyDescent="0.25">
      <c r="A214" s="75" t="s">
        <v>1116</v>
      </c>
      <c r="B214" s="96">
        <v>1</v>
      </c>
      <c r="C214" s="97">
        <v>6</v>
      </c>
      <c r="D214" s="100">
        <v>0.53</v>
      </c>
      <c r="E214" s="100">
        <v>0.53</v>
      </c>
    </row>
    <row r="215" spans="1:5" x14ac:dyDescent="0.25">
      <c r="A215" s="75" t="s">
        <v>1117</v>
      </c>
      <c r="B215" s="96">
        <v>1</v>
      </c>
      <c r="C215" s="97">
        <v>24</v>
      </c>
      <c r="D215" s="100">
        <v>0.53</v>
      </c>
      <c r="E215" s="100">
        <v>0.53</v>
      </c>
    </row>
    <row r="216" spans="1:5" x14ac:dyDescent="0.25">
      <c r="A216" s="75" t="s">
        <v>1118</v>
      </c>
      <c r="B216" s="96">
        <v>1</v>
      </c>
      <c r="C216" s="97">
        <v>5</v>
      </c>
      <c r="D216" s="100">
        <v>0.52</v>
      </c>
      <c r="E216" s="100">
        <v>0.53</v>
      </c>
    </row>
    <row r="217" spans="1:5" x14ac:dyDescent="0.25">
      <c r="A217" s="75" t="s">
        <v>1119</v>
      </c>
      <c r="B217" s="96">
        <v>1</v>
      </c>
      <c r="C217" s="97">
        <v>130</v>
      </c>
      <c r="D217" s="100">
        <v>0.53</v>
      </c>
      <c r="E217" s="100">
        <v>0.53</v>
      </c>
    </row>
    <row r="218" spans="1:5" x14ac:dyDescent="0.25">
      <c r="A218" s="75" t="s">
        <v>1120</v>
      </c>
      <c r="B218" s="96">
        <v>1</v>
      </c>
      <c r="C218" s="97">
        <v>4</v>
      </c>
      <c r="D218" s="100">
        <v>0.54</v>
      </c>
      <c r="E218" s="100">
        <v>0.53</v>
      </c>
    </row>
    <row r="219" spans="1:5" x14ac:dyDescent="0.25">
      <c r="A219" s="75" t="s">
        <v>1121</v>
      </c>
      <c r="B219" s="96">
        <v>1</v>
      </c>
      <c r="C219" s="97">
        <v>1</v>
      </c>
      <c r="D219" s="100">
        <v>0.52</v>
      </c>
      <c r="E219" s="100">
        <v>0.52</v>
      </c>
    </row>
    <row r="220" spans="1:5" x14ac:dyDescent="0.25">
      <c r="A220" s="75" t="s">
        <v>1122</v>
      </c>
      <c r="B220" s="96">
        <v>1</v>
      </c>
      <c r="C220" s="97">
        <v>6</v>
      </c>
      <c r="D220" s="100">
        <v>0.52</v>
      </c>
      <c r="E220" s="100">
        <v>0.52</v>
      </c>
    </row>
    <row r="221" spans="1:5" x14ac:dyDescent="0.25">
      <c r="A221" s="75" t="s">
        <v>1123</v>
      </c>
      <c r="B221" s="96">
        <v>1</v>
      </c>
      <c r="C221" s="97">
        <v>14</v>
      </c>
      <c r="D221" s="100">
        <v>0.52</v>
      </c>
      <c r="E221" s="100">
        <v>0.52</v>
      </c>
    </row>
    <row r="222" spans="1:5" x14ac:dyDescent="0.25">
      <c r="A222" s="75" t="s">
        <v>1124</v>
      </c>
      <c r="B222" s="96">
        <v>1</v>
      </c>
      <c r="C222" s="97">
        <v>10</v>
      </c>
      <c r="D222" s="100">
        <v>0.52</v>
      </c>
      <c r="E222" s="100">
        <v>0.52</v>
      </c>
    </row>
    <row r="223" spans="1:5" x14ac:dyDescent="0.25">
      <c r="A223" s="75" t="s">
        <v>1125</v>
      </c>
      <c r="B223" s="96">
        <v>1</v>
      </c>
      <c r="C223" s="97">
        <v>2</v>
      </c>
      <c r="D223" s="100">
        <v>0.52</v>
      </c>
      <c r="E223" s="100">
        <v>0.52</v>
      </c>
    </row>
    <row r="224" spans="1:5" x14ac:dyDescent="0.25">
      <c r="A224" s="75" t="s">
        <v>1126</v>
      </c>
      <c r="B224" s="96">
        <v>1</v>
      </c>
      <c r="C224" s="97">
        <v>1</v>
      </c>
      <c r="D224" s="100">
        <v>0.51</v>
      </c>
      <c r="E224" s="100">
        <v>0.52</v>
      </c>
    </row>
    <row r="225" spans="1:5" x14ac:dyDescent="0.25">
      <c r="A225" s="75" t="s">
        <v>1127</v>
      </c>
      <c r="B225" s="96">
        <v>1</v>
      </c>
      <c r="C225" s="97">
        <v>1</v>
      </c>
      <c r="D225" s="100">
        <v>0.52</v>
      </c>
      <c r="E225" s="100">
        <v>0.52</v>
      </c>
    </row>
    <row r="226" spans="1:5" x14ac:dyDescent="0.25">
      <c r="A226" s="75" t="s">
        <v>1128</v>
      </c>
      <c r="B226" s="96">
        <v>1</v>
      </c>
      <c r="C226" s="97">
        <v>4</v>
      </c>
      <c r="D226" s="100">
        <v>0.51</v>
      </c>
      <c r="E226" s="100">
        <v>0.51</v>
      </c>
    </row>
    <row r="227" spans="1:5" x14ac:dyDescent="0.25">
      <c r="A227" s="75" t="s">
        <v>1129</v>
      </c>
      <c r="B227" s="96">
        <v>2</v>
      </c>
      <c r="C227" s="97">
        <v>1</v>
      </c>
      <c r="D227" s="100">
        <v>0.51</v>
      </c>
      <c r="E227" s="100">
        <v>0.51</v>
      </c>
    </row>
    <row r="228" spans="1:5" x14ac:dyDescent="0.25">
      <c r="A228" s="75" t="s">
        <v>1130</v>
      </c>
      <c r="B228" s="96">
        <v>1</v>
      </c>
      <c r="C228" s="97">
        <v>1</v>
      </c>
      <c r="D228" s="100">
        <v>0.51</v>
      </c>
      <c r="E228" s="100">
        <v>0.51</v>
      </c>
    </row>
    <row r="229" spans="1:5" x14ac:dyDescent="0.25">
      <c r="A229" s="75" t="s">
        <v>1131</v>
      </c>
      <c r="B229" s="96">
        <v>1</v>
      </c>
      <c r="C229" s="97">
        <v>3</v>
      </c>
      <c r="D229" s="100">
        <v>0.51</v>
      </c>
      <c r="E229" s="100">
        <v>0.51</v>
      </c>
    </row>
    <row r="230" spans="1:5" x14ac:dyDescent="0.25">
      <c r="A230" s="75" t="s">
        <v>1132</v>
      </c>
      <c r="B230" s="96">
        <v>1</v>
      </c>
      <c r="C230" s="97">
        <v>8</v>
      </c>
      <c r="D230" s="100">
        <v>0.51</v>
      </c>
      <c r="E230" s="100">
        <v>0.51</v>
      </c>
    </row>
    <row r="231" spans="1:5" x14ac:dyDescent="0.25">
      <c r="A231" s="75" t="s">
        <v>1133</v>
      </c>
      <c r="B231" s="96">
        <v>1</v>
      </c>
      <c r="C231" s="97">
        <v>2</v>
      </c>
      <c r="D231" s="100">
        <v>0.51</v>
      </c>
      <c r="E231" s="100">
        <v>0.51</v>
      </c>
    </row>
    <row r="232" spans="1:5" x14ac:dyDescent="0.25">
      <c r="A232" s="75" t="s">
        <v>1134</v>
      </c>
      <c r="B232" s="96">
        <v>1</v>
      </c>
      <c r="C232" s="97">
        <v>8</v>
      </c>
      <c r="D232" s="100">
        <v>0.51</v>
      </c>
      <c r="E232" s="100">
        <v>0.51</v>
      </c>
    </row>
    <row r="233" spans="1:5" x14ac:dyDescent="0.25">
      <c r="A233" s="75" t="s">
        <v>1135</v>
      </c>
      <c r="B233" s="96">
        <v>1</v>
      </c>
      <c r="C233" s="97">
        <v>7</v>
      </c>
      <c r="D233" s="100">
        <v>0.51</v>
      </c>
      <c r="E233" s="100">
        <v>0.51</v>
      </c>
    </row>
    <row r="234" spans="1:5" x14ac:dyDescent="0.25">
      <c r="A234" s="75" t="s">
        <v>1136</v>
      </c>
      <c r="B234" s="96">
        <v>1</v>
      </c>
      <c r="C234" s="97">
        <v>19</v>
      </c>
      <c r="D234" s="100">
        <v>0.52</v>
      </c>
      <c r="E234" s="100">
        <v>0.51</v>
      </c>
    </row>
    <row r="235" spans="1:5" x14ac:dyDescent="0.25">
      <c r="A235" s="75" t="s">
        <v>1137</v>
      </c>
      <c r="B235" s="96">
        <v>2</v>
      </c>
      <c r="C235" s="97">
        <v>1</v>
      </c>
      <c r="D235" s="100">
        <v>0.5</v>
      </c>
      <c r="E235" s="100">
        <v>0.51</v>
      </c>
    </row>
    <row r="236" spans="1:5" x14ac:dyDescent="0.25">
      <c r="A236" s="75" t="s">
        <v>1138</v>
      </c>
      <c r="B236" s="96">
        <v>3</v>
      </c>
      <c r="C236" s="97">
        <v>1</v>
      </c>
      <c r="D236" s="100">
        <v>0.5</v>
      </c>
      <c r="E236" s="100">
        <v>0.5</v>
      </c>
    </row>
    <row r="237" spans="1:5" x14ac:dyDescent="0.25">
      <c r="A237" s="75" t="s">
        <v>1139</v>
      </c>
      <c r="B237" s="96">
        <v>1</v>
      </c>
      <c r="C237" s="97">
        <v>1</v>
      </c>
      <c r="D237" s="100">
        <v>0.5</v>
      </c>
      <c r="E237" s="100">
        <v>0.5</v>
      </c>
    </row>
    <row r="238" spans="1:5" x14ac:dyDescent="0.25">
      <c r="A238" s="75" t="s">
        <v>1140</v>
      </c>
      <c r="B238" s="96">
        <v>1</v>
      </c>
      <c r="C238" s="97">
        <v>14</v>
      </c>
      <c r="D238" s="100">
        <v>0.51</v>
      </c>
      <c r="E238" s="100">
        <v>0.5</v>
      </c>
    </row>
    <row r="239" spans="1:5" x14ac:dyDescent="0.25">
      <c r="A239" s="75" t="s">
        <v>1141</v>
      </c>
      <c r="B239" s="96">
        <v>1</v>
      </c>
      <c r="C239" s="97">
        <v>9</v>
      </c>
      <c r="D239" s="100">
        <v>0.5</v>
      </c>
      <c r="E239" s="100">
        <v>0.5</v>
      </c>
    </row>
    <row r="240" spans="1:5" x14ac:dyDescent="0.25">
      <c r="A240" s="75" t="s">
        <v>1142</v>
      </c>
      <c r="B240" s="96">
        <v>1</v>
      </c>
      <c r="C240" s="97">
        <v>55</v>
      </c>
      <c r="D240" s="100">
        <v>0.5</v>
      </c>
      <c r="E240" s="100">
        <v>0.5</v>
      </c>
    </row>
    <row r="241" spans="1:5" x14ac:dyDescent="0.25">
      <c r="A241" s="75" t="s">
        <v>1143</v>
      </c>
      <c r="B241" s="96">
        <v>1</v>
      </c>
      <c r="C241" s="97">
        <v>11</v>
      </c>
      <c r="D241" s="100">
        <v>0.51</v>
      </c>
      <c r="E241" s="100">
        <v>0.5</v>
      </c>
    </row>
    <row r="242" spans="1:5" x14ac:dyDescent="0.25">
      <c r="A242" s="75" t="s">
        <v>1144</v>
      </c>
      <c r="B242" s="96">
        <v>1</v>
      </c>
      <c r="C242" s="97">
        <v>34</v>
      </c>
      <c r="D242" s="100">
        <v>0.5</v>
      </c>
      <c r="E242" s="100">
        <v>0.5</v>
      </c>
    </row>
    <row r="243" spans="1:5" x14ac:dyDescent="0.25">
      <c r="A243" s="75" t="s">
        <v>1145</v>
      </c>
      <c r="B243" s="96">
        <v>1</v>
      </c>
      <c r="C243" s="97">
        <v>4</v>
      </c>
      <c r="D243" s="100">
        <v>0.49</v>
      </c>
      <c r="E243" s="100">
        <v>0.49</v>
      </c>
    </row>
    <row r="244" spans="1:5" x14ac:dyDescent="0.25">
      <c r="A244" s="75" t="s">
        <v>1146</v>
      </c>
      <c r="B244" s="96">
        <v>2</v>
      </c>
      <c r="C244" s="97">
        <v>1</v>
      </c>
      <c r="D244" s="100">
        <v>0.49</v>
      </c>
      <c r="E244" s="100">
        <v>0.49</v>
      </c>
    </row>
    <row r="245" spans="1:5" x14ac:dyDescent="0.25">
      <c r="A245" s="75" t="s">
        <v>1147</v>
      </c>
      <c r="B245" s="96">
        <v>2</v>
      </c>
      <c r="C245" s="97">
        <v>1</v>
      </c>
      <c r="D245" s="100">
        <v>0.49</v>
      </c>
      <c r="E245" s="100">
        <v>0.49</v>
      </c>
    </row>
    <row r="246" spans="1:5" x14ac:dyDescent="0.25">
      <c r="A246" s="75" t="s">
        <v>1148</v>
      </c>
      <c r="B246" s="96">
        <v>2</v>
      </c>
      <c r="C246" s="97">
        <v>1</v>
      </c>
      <c r="D246" s="100">
        <v>0.49</v>
      </c>
      <c r="E246" s="100">
        <v>0.49</v>
      </c>
    </row>
    <row r="247" spans="1:5" x14ac:dyDescent="0.25">
      <c r="A247" s="75" t="s">
        <v>1149</v>
      </c>
      <c r="B247" s="96">
        <v>1</v>
      </c>
      <c r="C247" s="97">
        <v>15</v>
      </c>
      <c r="D247" s="100">
        <v>0.49</v>
      </c>
      <c r="E247" s="100">
        <v>0.49</v>
      </c>
    </row>
    <row r="248" spans="1:5" x14ac:dyDescent="0.25">
      <c r="A248" s="75" t="s">
        <v>1150</v>
      </c>
      <c r="B248" s="96">
        <v>1</v>
      </c>
      <c r="C248" s="97">
        <v>9</v>
      </c>
      <c r="D248" s="100">
        <v>0.49</v>
      </c>
      <c r="E248" s="100">
        <v>0.49</v>
      </c>
    </row>
    <row r="249" spans="1:5" x14ac:dyDescent="0.25">
      <c r="A249" s="75" t="s">
        <v>1151</v>
      </c>
      <c r="B249" s="96">
        <v>1</v>
      </c>
      <c r="C249" s="97">
        <v>36</v>
      </c>
      <c r="D249" s="100">
        <v>0.49</v>
      </c>
      <c r="E249" s="100">
        <v>0.49</v>
      </c>
    </row>
    <row r="250" spans="1:5" x14ac:dyDescent="0.25">
      <c r="A250" s="75" t="s">
        <v>1152</v>
      </c>
      <c r="B250" s="96">
        <v>1</v>
      </c>
      <c r="C250" s="97">
        <v>5</v>
      </c>
      <c r="D250" s="100">
        <v>0.49</v>
      </c>
      <c r="E250" s="100">
        <v>0.49</v>
      </c>
    </row>
    <row r="251" spans="1:5" x14ac:dyDescent="0.25">
      <c r="A251" s="75" t="s">
        <v>1153</v>
      </c>
      <c r="B251" s="96">
        <v>1</v>
      </c>
      <c r="C251" s="97">
        <v>20</v>
      </c>
      <c r="D251" s="100">
        <v>0.49</v>
      </c>
      <c r="E251" s="100">
        <v>0.49</v>
      </c>
    </row>
    <row r="252" spans="1:5" x14ac:dyDescent="0.25">
      <c r="A252" s="75" t="s">
        <v>1154</v>
      </c>
      <c r="B252" s="96">
        <v>1</v>
      </c>
      <c r="C252" s="97">
        <v>81</v>
      </c>
      <c r="D252" s="100">
        <v>0.49</v>
      </c>
      <c r="E252" s="100">
        <v>0.49</v>
      </c>
    </row>
    <row r="253" spans="1:5" x14ac:dyDescent="0.25">
      <c r="A253" s="75" t="s">
        <v>1155</v>
      </c>
      <c r="B253" s="96">
        <v>1</v>
      </c>
      <c r="C253" s="97">
        <v>19</v>
      </c>
      <c r="D253" s="100">
        <v>0.49</v>
      </c>
      <c r="E253" s="100">
        <v>0.49</v>
      </c>
    </row>
    <row r="254" spans="1:5" x14ac:dyDescent="0.25">
      <c r="A254" s="75" t="s">
        <v>1156</v>
      </c>
      <c r="B254" s="96">
        <v>1</v>
      </c>
      <c r="C254" s="97">
        <v>11</v>
      </c>
      <c r="D254" s="100">
        <v>0.5</v>
      </c>
      <c r="E254" s="100">
        <v>0.49</v>
      </c>
    </row>
    <row r="255" spans="1:5" x14ac:dyDescent="0.25">
      <c r="A255" s="75" t="s">
        <v>1157</v>
      </c>
      <c r="B255" s="96">
        <v>1</v>
      </c>
      <c r="C255" s="97">
        <v>44</v>
      </c>
      <c r="D255" s="100">
        <v>0.5</v>
      </c>
      <c r="E255" s="100">
        <v>0.49</v>
      </c>
    </row>
    <row r="256" spans="1:5" x14ac:dyDescent="0.25">
      <c r="A256" s="75" t="s">
        <v>1158</v>
      </c>
      <c r="B256" s="96">
        <v>2</v>
      </c>
      <c r="C256" s="97">
        <v>1</v>
      </c>
      <c r="D256" s="100">
        <v>0.48</v>
      </c>
      <c r="E256" s="100">
        <v>0.49</v>
      </c>
    </row>
    <row r="257" spans="1:5" x14ac:dyDescent="0.25">
      <c r="A257" s="75" t="s">
        <v>1159</v>
      </c>
      <c r="B257" s="96">
        <v>1</v>
      </c>
      <c r="C257" s="97">
        <v>2</v>
      </c>
      <c r="D257" s="100">
        <v>0.48</v>
      </c>
      <c r="E257" s="100">
        <v>0.49</v>
      </c>
    </row>
    <row r="258" spans="1:5" x14ac:dyDescent="0.25">
      <c r="A258" s="75" t="s">
        <v>1160</v>
      </c>
      <c r="B258" s="96">
        <v>5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1161</v>
      </c>
      <c r="B259" s="96">
        <v>3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1162</v>
      </c>
      <c r="B260" s="96">
        <v>1</v>
      </c>
      <c r="C260" s="97">
        <v>1</v>
      </c>
      <c r="D260" s="100">
        <v>0.48</v>
      </c>
      <c r="E260" s="100">
        <v>0.48</v>
      </c>
    </row>
    <row r="261" spans="1:5" x14ac:dyDescent="0.25">
      <c r="A261" s="75" t="s">
        <v>1163</v>
      </c>
      <c r="B261" s="96">
        <v>2</v>
      </c>
      <c r="C261" s="97">
        <v>1</v>
      </c>
      <c r="D261" s="100">
        <v>0.48</v>
      </c>
      <c r="E261" s="100">
        <v>0.48</v>
      </c>
    </row>
    <row r="262" spans="1:5" x14ac:dyDescent="0.25">
      <c r="A262" s="75" t="s">
        <v>1164</v>
      </c>
      <c r="B262" s="96">
        <v>1</v>
      </c>
      <c r="C262" s="97">
        <v>1</v>
      </c>
      <c r="D262" s="100">
        <v>0.48</v>
      </c>
      <c r="E262" s="100">
        <v>0.48</v>
      </c>
    </row>
    <row r="263" spans="1:5" x14ac:dyDescent="0.25">
      <c r="A263" s="75" t="s">
        <v>1165</v>
      </c>
      <c r="B263" s="96">
        <v>1</v>
      </c>
      <c r="C263" s="97">
        <v>1</v>
      </c>
      <c r="D263" s="100">
        <v>0.48</v>
      </c>
      <c r="E263" s="100">
        <v>0.48</v>
      </c>
    </row>
    <row r="264" spans="1:5" x14ac:dyDescent="0.25">
      <c r="A264" s="75" t="s">
        <v>1166</v>
      </c>
      <c r="B264" s="96">
        <v>1</v>
      </c>
      <c r="C264" s="97">
        <v>2</v>
      </c>
      <c r="D264" s="100">
        <v>0.48</v>
      </c>
      <c r="E264" s="100">
        <v>0.48</v>
      </c>
    </row>
    <row r="265" spans="1:5" x14ac:dyDescent="0.25">
      <c r="A265" s="75" t="s">
        <v>1167</v>
      </c>
      <c r="B265" s="96">
        <v>1</v>
      </c>
      <c r="C265" s="97">
        <v>5</v>
      </c>
      <c r="D265" s="100">
        <v>0.48</v>
      </c>
      <c r="E265" s="100">
        <v>0.48</v>
      </c>
    </row>
    <row r="266" spans="1:5" x14ac:dyDescent="0.25">
      <c r="A266" s="75" t="s">
        <v>1168</v>
      </c>
      <c r="B266" s="96">
        <v>2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1169</v>
      </c>
      <c r="B267" s="96">
        <v>1</v>
      </c>
      <c r="C267" s="97">
        <v>25</v>
      </c>
      <c r="D267" s="100">
        <v>0.48</v>
      </c>
      <c r="E267" s="100">
        <v>0.48</v>
      </c>
    </row>
    <row r="268" spans="1:5" x14ac:dyDescent="0.25">
      <c r="A268" s="75" t="s">
        <v>1170</v>
      </c>
      <c r="B268" s="96">
        <v>1</v>
      </c>
      <c r="C268" s="97">
        <v>8</v>
      </c>
      <c r="D268" s="100">
        <v>0.48</v>
      </c>
      <c r="E268" s="100">
        <v>0.48</v>
      </c>
    </row>
    <row r="269" spans="1:5" x14ac:dyDescent="0.25">
      <c r="A269" s="75" t="s">
        <v>1171</v>
      </c>
      <c r="B269" s="96">
        <v>1</v>
      </c>
      <c r="C269" s="97">
        <v>12</v>
      </c>
      <c r="D269" s="100">
        <v>0.47000000000000003</v>
      </c>
      <c r="E269" s="100">
        <v>0.48</v>
      </c>
    </row>
    <row r="270" spans="1:5" x14ac:dyDescent="0.25">
      <c r="A270" s="75" t="s">
        <v>1172</v>
      </c>
      <c r="B270" s="96">
        <v>1</v>
      </c>
      <c r="C270" s="97">
        <v>3</v>
      </c>
      <c r="D270" s="100">
        <v>0.48</v>
      </c>
      <c r="E270" s="100">
        <v>0.48</v>
      </c>
    </row>
    <row r="271" spans="1:5" x14ac:dyDescent="0.25">
      <c r="A271" s="75" t="s">
        <v>1173</v>
      </c>
      <c r="B271" s="96">
        <v>1</v>
      </c>
      <c r="C271" s="97">
        <v>3</v>
      </c>
      <c r="D271" s="100">
        <v>0.48</v>
      </c>
      <c r="E271" s="100">
        <v>0.48</v>
      </c>
    </row>
    <row r="272" spans="1:5" x14ac:dyDescent="0.25">
      <c r="A272" s="75" t="s">
        <v>1174</v>
      </c>
      <c r="B272" s="96">
        <v>1</v>
      </c>
      <c r="C272" s="97">
        <v>4</v>
      </c>
      <c r="D272" s="100">
        <v>0.48</v>
      </c>
      <c r="E272" s="100">
        <v>0.48</v>
      </c>
    </row>
    <row r="273" spans="1:5" x14ac:dyDescent="0.25">
      <c r="A273" s="75" t="s">
        <v>1175</v>
      </c>
      <c r="B273" s="96">
        <v>1</v>
      </c>
      <c r="C273" s="97">
        <v>31</v>
      </c>
      <c r="D273" s="100">
        <v>0.48</v>
      </c>
      <c r="E273" s="100">
        <v>0.48</v>
      </c>
    </row>
    <row r="274" spans="1:5" x14ac:dyDescent="0.25">
      <c r="A274" s="75" t="s">
        <v>1176</v>
      </c>
      <c r="B274" s="96">
        <v>3</v>
      </c>
      <c r="C274" s="97">
        <v>1</v>
      </c>
      <c r="D274" s="100">
        <v>0.49</v>
      </c>
      <c r="E274" s="100">
        <v>0.48</v>
      </c>
    </row>
    <row r="275" spans="1:5" x14ac:dyDescent="0.25">
      <c r="A275" s="75" t="s">
        <v>1177</v>
      </c>
      <c r="B275" s="96">
        <v>5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1178</v>
      </c>
      <c r="B276" s="96">
        <v>3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1179</v>
      </c>
      <c r="B277" s="96">
        <v>13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1180</v>
      </c>
      <c r="B278" s="96">
        <v>3</v>
      </c>
      <c r="C278" s="97">
        <v>1</v>
      </c>
      <c r="D278" s="100">
        <v>0.47000000000000003</v>
      </c>
      <c r="E278" s="100">
        <v>0.47000000000000003</v>
      </c>
    </row>
    <row r="279" spans="1:5" x14ac:dyDescent="0.25">
      <c r="A279" s="75" t="s">
        <v>1181</v>
      </c>
      <c r="B279" s="96">
        <v>1</v>
      </c>
      <c r="C279" s="97">
        <v>20</v>
      </c>
      <c r="D279" s="100">
        <v>0.47000000000000003</v>
      </c>
      <c r="E279" s="100">
        <v>0.47000000000000003</v>
      </c>
    </row>
    <row r="280" spans="1:5" x14ac:dyDescent="0.25">
      <c r="A280" s="75" t="s">
        <v>1182</v>
      </c>
      <c r="B280" s="96">
        <v>1</v>
      </c>
      <c r="C280" s="97">
        <v>8</v>
      </c>
      <c r="D280" s="100">
        <v>0.47000000000000003</v>
      </c>
      <c r="E280" s="100">
        <v>0.47000000000000003</v>
      </c>
    </row>
    <row r="281" spans="1:5" x14ac:dyDescent="0.25">
      <c r="A281" s="75" t="s">
        <v>1183</v>
      </c>
      <c r="B281" s="96">
        <v>1</v>
      </c>
      <c r="C281" s="97">
        <v>18</v>
      </c>
      <c r="D281" s="100">
        <v>0.47000000000000003</v>
      </c>
      <c r="E281" s="100">
        <v>0.47000000000000003</v>
      </c>
    </row>
    <row r="282" spans="1:5" x14ac:dyDescent="0.25">
      <c r="A282" s="75" t="s">
        <v>1184</v>
      </c>
      <c r="B282" s="96">
        <v>1</v>
      </c>
      <c r="C282" s="97">
        <v>6</v>
      </c>
      <c r="D282" s="100">
        <v>0.47000000000000003</v>
      </c>
      <c r="E282" s="100">
        <v>0.47000000000000003</v>
      </c>
    </row>
    <row r="283" spans="1:5" x14ac:dyDescent="0.25">
      <c r="A283" s="75" t="s">
        <v>1185</v>
      </c>
      <c r="B283" s="96">
        <v>1</v>
      </c>
      <c r="C283" s="97">
        <v>12</v>
      </c>
      <c r="D283" s="100">
        <v>0.47000000000000003</v>
      </c>
      <c r="E283" s="100">
        <v>0.47000000000000003</v>
      </c>
    </row>
    <row r="284" spans="1:5" x14ac:dyDescent="0.25">
      <c r="A284" s="75" t="s">
        <v>1186</v>
      </c>
      <c r="B284" s="96">
        <v>2</v>
      </c>
      <c r="C284" s="97">
        <v>1</v>
      </c>
      <c r="D284" s="100">
        <v>0.48</v>
      </c>
      <c r="E284" s="100">
        <v>0.47000000000000003</v>
      </c>
    </row>
    <row r="285" spans="1:5" x14ac:dyDescent="0.25">
      <c r="A285" s="75" t="s">
        <v>1187</v>
      </c>
      <c r="B285" s="96">
        <v>1</v>
      </c>
      <c r="C285" s="97">
        <v>2</v>
      </c>
      <c r="D285" s="100">
        <v>0.46</v>
      </c>
      <c r="E285" s="100">
        <v>0.46</v>
      </c>
    </row>
    <row r="286" spans="1:5" x14ac:dyDescent="0.25">
      <c r="A286" s="75" t="s">
        <v>1188</v>
      </c>
      <c r="B286" s="96">
        <v>2</v>
      </c>
      <c r="C286" s="97">
        <v>1</v>
      </c>
      <c r="D286" s="100">
        <v>0.46</v>
      </c>
      <c r="E286" s="100">
        <v>0.46</v>
      </c>
    </row>
    <row r="287" spans="1:5" x14ac:dyDescent="0.25">
      <c r="A287" s="75" t="s">
        <v>1189</v>
      </c>
      <c r="B287" s="96">
        <v>2</v>
      </c>
      <c r="C287" s="97">
        <v>1</v>
      </c>
      <c r="D287" s="100">
        <v>0.46</v>
      </c>
      <c r="E287" s="100">
        <v>0.46</v>
      </c>
    </row>
    <row r="288" spans="1:5" x14ac:dyDescent="0.25">
      <c r="A288" s="75" t="s">
        <v>1190</v>
      </c>
      <c r="B288" s="96">
        <v>1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1191</v>
      </c>
      <c r="B289" s="96">
        <v>4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1192</v>
      </c>
      <c r="B290" s="96">
        <v>3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1193</v>
      </c>
      <c r="B291" s="96">
        <v>3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1194</v>
      </c>
      <c r="B292" s="96">
        <v>1</v>
      </c>
      <c r="C292" s="97">
        <v>5</v>
      </c>
      <c r="D292" s="100">
        <v>0.46</v>
      </c>
      <c r="E292" s="100">
        <v>0.46</v>
      </c>
    </row>
    <row r="293" spans="1:5" x14ac:dyDescent="0.25">
      <c r="A293" s="75" t="s">
        <v>1195</v>
      </c>
      <c r="B293" s="96">
        <v>1</v>
      </c>
      <c r="C293" s="97">
        <v>6</v>
      </c>
      <c r="D293" s="100">
        <v>0.47000000000000003</v>
      </c>
      <c r="E293" s="100">
        <v>0.46</v>
      </c>
    </row>
    <row r="294" spans="1:5" x14ac:dyDescent="0.25">
      <c r="A294" s="75" t="s">
        <v>1196</v>
      </c>
      <c r="B294" s="96">
        <v>1</v>
      </c>
      <c r="C294" s="97">
        <v>25</v>
      </c>
      <c r="D294" s="100">
        <v>0.46</v>
      </c>
      <c r="E294" s="100">
        <v>0.46</v>
      </c>
    </row>
    <row r="295" spans="1:5" x14ac:dyDescent="0.25">
      <c r="A295" s="75" t="s">
        <v>1197</v>
      </c>
      <c r="B295" s="96">
        <v>1</v>
      </c>
      <c r="C295" s="97">
        <v>23</v>
      </c>
      <c r="D295" s="100">
        <v>0.46</v>
      </c>
      <c r="E295" s="100">
        <v>0.46</v>
      </c>
    </row>
    <row r="296" spans="1:5" x14ac:dyDescent="0.25">
      <c r="A296" s="75" t="s">
        <v>1198</v>
      </c>
      <c r="B296" s="96">
        <v>1</v>
      </c>
      <c r="C296" s="97">
        <v>3</v>
      </c>
      <c r="D296" s="100">
        <v>0.46</v>
      </c>
      <c r="E296" s="100">
        <v>0.46</v>
      </c>
    </row>
    <row r="297" spans="1:5" x14ac:dyDescent="0.25">
      <c r="A297" s="75" t="s">
        <v>1199</v>
      </c>
      <c r="B297" s="96">
        <v>1</v>
      </c>
      <c r="C297" s="97">
        <v>3</v>
      </c>
      <c r="D297" s="100">
        <v>0.46</v>
      </c>
      <c r="E297" s="100">
        <v>0.46</v>
      </c>
    </row>
    <row r="298" spans="1:5" x14ac:dyDescent="0.25">
      <c r="A298" s="75" t="s">
        <v>1200</v>
      </c>
      <c r="B298" s="96">
        <v>1</v>
      </c>
      <c r="C298" s="97">
        <v>15</v>
      </c>
      <c r="D298" s="100">
        <v>0.47000000000000003</v>
      </c>
      <c r="E298" s="100">
        <v>0.46</v>
      </c>
    </row>
    <row r="299" spans="1:5" x14ac:dyDescent="0.25">
      <c r="A299" s="75" t="s">
        <v>1201</v>
      </c>
      <c r="B299" s="96">
        <v>1</v>
      </c>
      <c r="C299" s="97">
        <v>3</v>
      </c>
      <c r="D299" s="100">
        <v>0.46</v>
      </c>
      <c r="E299" s="100">
        <v>0.46</v>
      </c>
    </row>
    <row r="300" spans="1:5" x14ac:dyDescent="0.25">
      <c r="A300" s="75" t="s">
        <v>1202</v>
      </c>
      <c r="B300" s="96">
        <v>1</v>
      </c>
      <c r="C300" s="97">
        <v>12</v>
      </c>
      <c r="D300" s="100">
        <v>0.47000000000000003</v>
      </c>
      <c r="E300" s="100">
        <v>0.46</v>
      </c>
    </row>
    <row r="301" spans="1:5" x14ac:dyDescent="0.25">
      <c r="A301" s="75" t="s">
        <v>1203</v>
      </c>
      <c r="B301" s="96">
        <v>1</v>
      </c>
      <c r="C301" s="97">
        <v>8</v>
      </c>
      <c r="D301" s="100">
        <v>0.47000000000000003</v>
      </c>
      <c r="E301" s="100">
        <v>0.46</v>
      </c>
    </row>
    <row r="302" spans="1:5" x14ac:dyDescent="0.25">
      <c r="A302" s="75" t="s">
        <v>1204</v>
      </c>
      <c r="B302" s="96">
        <v>1</v>
      </c>
      <c r="C302" s="97">
        <v>9</v>
      </c>
      <c r="D302" s="100">
        <v>0.46</v>
      </c>
      <c r="E302" s="100">
        <v>0.46</v>
      </c>
    </row>
    <row r="303" spans="1:5" x14ac:dyDescent="0.25">
      <c r="A303" s="75" t="s">
        <v>1205</v>
      </c>
      <c r="B303" s="96">
        <v>1</v>
      </c>
      <c r="C303" s="97">
        <v>5</v>
      </c>
      <c r="D303" s="100">
        <v>0.46</v>
      </c>
      <c r="E303" s="100">
        <v>0.46</v>
      </c>
    </row>
    <row r="304" spans="1:5" x14ac:dyDescent="0.25">
      <c r="A304" s="75" t="s">
        <v>1206</v>
      </c>
      <c r="B304" s="96">
        <v>1</v>
      </c>
      <c r="C304" s="97">
        <v>13</v>
      </c>
      <c r="D304" s="100">
        <v>0.46</v>
      </c>
      <c r="E304" s="100">
        <v>0.46</v>
      </c>
    </row>
    <row r="305" spans="1:5" x14ac:dyDescent="0.25">
      <c r="A305" s="75" t="s">
        <v>1207</v>
      </c>
      <c r="B305" s="96">
        <v>2</v>
      </c>
      <c r="C305" s="97">
        <v>1</v>
      </c>
      <c r="D305" s="100">
        <v>0.46</v>
      </c>
      <c r="E305" s="100">
        <v>0.46</v>
      </c>
    </row>
    <row r="306" spans="1:5" x14ac:dyDescent="0.25">
      <c r="A306" s="75" t="s">
        <v>1208</v>
      </c>
      <c r="B306" s="96">
        <v>1</v>
      </c>
      <c r="C306" s="97">
        <v>1</v>
      </c>
      <c r="D306" s="100">
        <v>0.45</v>
      </c>
      <c r="E306" s="100">
        <v>0.45</v>
      </c>
    </row>
    <row r="307" spans="1:5" x14ac:dyDescent="0.25">
      <c r="A307" s="75" t="s">
        <v>1209</v>
      </c>
      <c r="B307" s="96">
        <v>1</v>
      </c>
      <c r="C307" s="97">
        <v>2</v>
      </c>
      <c r="D307" s="100">
        <v>0.45</v>
      </c>
      <c r="E307" s="100">
        <v>0.45</v>
      </c>
    </row>
    <row r="308" spans="1:5" x14ac:dyDescent="0.25">
      <c r="A308" s="75" t="s">
        <v>1210</v>
      </c>
      <c r="B308" s="96">
        <v>4</v>
      </c>
      <c r="C308" s="97">
        <v>1</v>
      </c>
      <c r="D308" s="100">
        <v>0.45</v>
      </c>
      <c r="E308" s="100">
        <v>0.45</v>
      </c>
    </row>
    <row r="309" spans="1:5" x14ac:dyDescent="0.25">
      <c r="A309" s="75" t="s">
        <v>1211</v>
      </c>
      <c r="B309" s="96">
        <v>2</v>
      </c>
      <c r="C309" s="97">
        <v>1</v>
      </c>
      <c r="D309" s="100">
        <v>0.45</v>
      </c>
      <c r="E309" s="100">
        <v>0.45</v>
      </c>
    </row>
    <row r="310" spans="1:5" x14ac:dyDescent="0.25">
      <c r="A310" s="75" t="s">
        <v>1212</v>
      </c>
      <c r="B310" s="96">
        <v>1</v>
      </c>
      <c r="C310" s="97">
        <v>21</v>
      </c>
      <c r="D310" s="100">
        <v>0.46</v>
      </c>
      <c r="E310" s="100">
        <v>0.45</v>
      </c>
    </row>
    <row r="311" spans="1:5" x14ac:dyDescent="0.25">
      <c r="A311" s="75" t="s">
        <v>1213</v>
      </c>
      <c r="B311" s="96">
        <v>1</v>
      </c>
      <c r="C311" s="97">
        <v>14</v>
      </c>
      <c r="D311" s="100">
        <v>0.46</v>
      </c>
      <c r="E311" s="100">
        <v>0.45</v>
      </c>
    </row>
    <row r="312" spans="1:5" x14ac:dyDescent="0.25">
      <c r="A312" s="75" t="s">
        <v>1214</v>
      </c>
      <c r="B312" s="96">
        <v>1</v>
      </c>
      <c r="C312" s="97">
        <v>13</v>
      </c>
      <c r="D312" s="100">
        <v>0.46</v>
      </c>
      <c r="E312" s="100">
        <v>0.45</v>
      </c>
    </row>
    <row r="313" spans="1:5" x14ac:dyDescent="0.25">
      <c r="A313" s="75" t="s">
        <v>1215</v>
      </c>
      <c r="B313" s="96">
        <v>1</v>
      </c>
      <c r="C313" s="97">
        <v>5</v>
      </c>
      <c r="D313" s="100">
        <v>0.45</v>
      </c>
      <c r="E313" s="100">
        <v>0.45</v>
      </c>
    </row>
    <row r="314" spans="1:5" x14ac:dyDescent="0.25">
      <c r="A314" s="75" t="s">
        <v>1216</v>
      </c>
      <c r="B314" s="96">
        <v>1</v>
      </c>
      <c r="C314" s="97">
        <v>19</v>
      </c>
      <c r="D314" s="100">
        <v>0.45</v>
      </c>
      <c r="E314" s="100">
        <v>0.45</v>
      </c>
    </row>
    <row r="315" spans="1:5" x14ac:dyDescent="0.25">
      <c r="A315" s="75" t="s">
        <v>1217</v>
      </c>
      <c r="B315" s="96">
        <v>1</v>
      </c>
      <c r="C315" s="97">
        <v>15</v>
      </c>
      <c r="D315" s="100">
        <v>0.46</v>
      </c>
      <c r="E315" s="100">
        <v>0.45</v>
      </c>
    </row>
    <row r="316" spans="1:5" x14ac:dyDescent="0.25">
      <c r="A316" s="75" t="s">
        <v>1218</v>
      </c>
      <c r="B316" s="96">
        <v>1</v>
      </c>
      <c r="C316" s="97">
        <v>1</v>
      </c>
      <c r="D316" s="100">
        <v>0.44</v>
      </c>
      <c r="E316" s="100">
        <v>0.44</v>
      </c>
    </row>
    <row r="317" spans="1:5" x14ac:dyDescent="0.25">
      <c r="A317" s="75" t="s">
        <v>1219</v>
      </c>
      <c r="B317" s="96">
        <v>1</v>
      </c>
      <c r="C317" s="97">
        <v>1</v>
      </c>
      <c r="D317" s="100">
        <v>0.44</v>
      </c>
      <c r="E317" s="100">
        <v>0.44</v>
      </c>
    </row>
    <row r="318" spans="1:5" x14ac:dyDescent="0.25">
      <c r="A318" s="75" t="s">
        <v>1220</v>
      </c>
      <c r="B318" s="96">
        <v>5</v>
      </c>
      <c r="C318" s="97">
        <v>1</v>
      </c>
      <c r="D318" s="100">
        <v>0.44</v>
      </c>
      <c r="E318" s="100">
        <v>0.44</v>
      </c>
    </row>
    <row r="319" spans="1:5" x14ac:dyDescent="0.25">
      <c r="A319" s="75" t="s">
        <v>1221</v>
      </c>
      <c r="B319" s="96">
        <v>1</v>
      </c>
      <c r="C319" s="97">
        <v>10</v>
      </c>
      <c r="D319" s="100">
        <v>0.44</v>
      </c>
      <c r="E319" s="100">
        <v>0.44</v>
      </c>
    </row>
    <row r="320" spans="1:5" x14ac:dyDescent="0.25">
      <c r="A320" s="75" t="s">
        <v>1222</v>
      </c>
      <c r="B320" s="96">
        <v>1</v>
      </c>
      <c r="C320" s="97">
        <v>7</v>
      </c>
      <c r="D320" s="100">
        <v>0.44</v>
      </c>
      <c r="E320" s="100">
        <v>0.44</v>
      </c>
    </row>
    <row r="321" spans="1:5" x14ac:dyDescent="0.25">
      <c r="A321" s="75" t="s">
        <v>1223</v>
      </c>
      <c r="B321" s="96">
        <v>1</v>
      </c>
      <c r="C321" s="97">
        <v>2</v>
      </c>
      <c r="D321" s="100">
        <v>0.44</v>
      </c>
      <c r="E321" s="100">
        <v>0.44</v>
      </c>
    </row>
    <row r="322" spans="1:5" x14ac:dyDescent="0.25">
      <c r="A322" s="75" t="s">
        <v>1224</v>
      </c>
      <c r="B322" s="96">
        <v>1</v>
      </c>
      <c r="C322" s="97">
        <v>5</v>
      </c>
      <c r="D322" s="100">
        <v>0.44</v>
      </c>
      <c r="E322" s="100">
        <v>0.44</v>
      </c>
    </row>
    <row r="323" spans="1:5" x14ac:dyDescent="0.25">
      <c r="A323" s="75" t="s">
        <v>1225</v>
      </c>
      <c r="B323" s="96">
        <v>6</v>
      </c>
      <c r="C323" s="97">
        <v>1</v>
      </c>
      <c r="D323" s="100">
        <v>0.44</v>
      </c>
      <c r="E323" s="100">
        <v>0.44</v>
      </c>
    </row>
    <row r="324" spans="1:5" x14ac:dyDescent="0.25">
      <c r="A324" s="75" t="s">
        <v>1226</v>
      </c>
      <c r="B324" s="96">
        <v>1</v>
      </c>
      <c r="C324" s="97">
        <v>1</v>
      </c>
      <c r="D324" s="100">
        <v>0.43</v>
      </c>
      <c r="E324" s="100">
        <v>0.43</v>
      </c>
    </row>
    <row r="325" spans="1:5" x14ac:dyDescent="0.25">
      <c r="A325" s="75" t="s">
        <v>1227</v>
      </c>
      <c r="B325" s="96">
        <v>2</v>
      </c>
      <c r="C325" s="97">
        <v>1</v>
      </c>
      <c r="D325" s="100">
        <v>0.43</v>
      </c>
      <c r="E325" s="100">
        <v>0.43</v>
      </c>
    </row>
    <row r="326" spans="1:5" x14ac:dyDescent="0.25">
      <c r="A326" s="75" t="s">
        <v>1228</v>
      </c>
      <c r="B326" s="96">
        <v>1</v>
      </c>
      <c r="C326" s="97">
        <v>10</v>
      </c>
      <c r="D326" s="100">
        <v>0.43</v>
      </c>
      <c r="E326" s="100">
        <v>0.43</v>
      </c>
    </row>
    <row r="327" spans="1:5" x14ac:dyDescent="0.25">
      <c r="A327" s="75" t="s">
        <v>1229</v>
      </c>
      <c r="B327" s="96">
        <v>1</v>
      </c>
      <c r="C327" s="97">
        <v>39</v>
      </c>
      <c r="D327" s="100">
        <v>0.43</v>
      </c>
      <c r="E327" s="100">
        <v>0.43</v>
      </c>
    </row>
    <row r="328" spans="1:5" x14ac:dyDescent="0.25">
      <c r="A328" s="75" t="s">
        <v>1230</v>
      </c>
      <c r="B328" s="96">
        <v>1</v>
      </c>
      <c r="C328" s="97">
        <v>19</v>
      </c>
      <c r="D328" s="100">
        <v>0.43</v>
      </c>
      <c r="E328" s="100">
        <v>0.43</v>
      </c>
    </row>
    <row r="329" spans="1:5" x14ac:dyDescent="0.25">
      <c r="A329" s="75" t="s">
        <v>1231</v>
      </c>
      <c r="B329" s="96">
        <v>1</v>
      </c>
      <c r="C329" s="97">
        <v>10</v>
      </c>
      <c r="D329" s="100">
        <v>0.43</v>
      </c>
      <c r="E329" s="100">
        <v>0.43</v>
      </c>
    </row>
    <row r="330" spans="1:5" x14ac:dyDescent="0.25">
      <c r="A330" s="75" t="s">
        <v>1232</v>
      </c>
      <c r="B330" s="96">
        <v>1</v>
      </c>
      <c r="C330" s="97">
        <v>19</v>
      </c>
      <c r="D330" s="100">
        <v>0.43</v>
      </c>
      <c r="E330" s="100">
        <v>0.43</v>
      </c>
    </row>
    <row r="331" spans="1:5" x14ac:dyDescent="0.25">
      <c r="A331" s="75" t="s">
        <v>1233</v>
      </c>
      <c r="B331" s="96">
        <v>6</v>
      </c>
      <c r="C331" s="97">
        <v>1</v>
      </c>
      <c r="D331" s="100">
        <v>0.43</v>
      </c>
      <c r="E331" s="100">
        <v>0.43</v>
      </c>
    </row>
    <row r="332" spans="1:5" x14ac:dyDescent="0.25">
      <c r="A332" s="75" t="s">
        <v>1234</v>
      </c>
      <c r="B332" s="96">
        <v>1</v>
      </c>
      <c r="C332" s="97">
        <v>2</v>
      </c>
      <c r="D332" s="100">
        <v>0.42</v>
      </c>
      <c r="E332" s="100">
        <v>0.42</v>
      </c>
    </row>
    <row r="333" spans="1:5" x14ac:dyDescent="0.25">
      <c r="A333" s="75" t="s">
        <v>1235</v>
      </c>
      <c r="B333" s="96">
        <v>2</v>
      </c>
      <c r="C333" s="97">
        <v>1</v>
      </c>
      <c r="D333" s="100">
        <v>0.42</v>
      </c>
      <c r="E333" s="100">
        <v>0.42</v>
      </c>
    </row>
    <row r="334" spans="1:5" x14ac:dyDescent="0.25">
      <c r="A334" s="75" t="s">
        <v>1236</v>
      </c>
      <c r="B334" s="96">
        <v>1</v>
      </c>
      <c r="C334" s="97">
        <v>3</v>
      </c>
      <c r="D334" s="100">
        <v>0.43</v>
      </c>
      <c r="E334" s="100">
        <v>0.42</v>
      </c>
    </row>
    <row r="335" spans="1:5" x14ac:dyDescent="0.25">
      <c r="A335" s="75" t="s">
        <v>1237</v>
      </c>
      <c r="B335" s="96">
        <v>1</v>
      </c>
      <c r="C335" s="97">
        <v>48</v>
      </c>
      <c r="D335" s="100">
        <v>0.42</v>
      </c>
      <c r="E335" s="100">
        <v>0.42</v>
      </c>
    </row>
    <row r="336" spans="1:5" x14ac:dyDescent="0.25">
      <c r="A336" s="75" t="s">
        <v>1238</v>
      </c>
      <c r="B336" s="96">
        <v>3</v>
      </c>
      <c r="C336" s="97">
        <v>1</v>
      </c>
      <c r="D336" s="100">
        <v>0.41000000000000003</v>
      </c>
      <c r="E336" s="100">
        <v>0.41000000000000003</v>
      </c>
    </row>
    <row r="337" spans="1:5" x14ac:dyDescent="0.25">
      <c r="A337" s="75" t="s">
        <v>1239</v>
      </c>
      <c r="B337" s="96">
        <v>3</v>
      </c>
      <c r="C337" s="97">
        <v>1</v>
      </c>
      <c r="D337" s="100">
        <v>0.41000000000000003</v>
      </c>
      <c r="E337" s="100">
        <v>0.41000000000000003</v>
      </c>
    </row>
    <row r="338" spans="1:5" x14ac:dyDescent="0.25">
      <c r="A338" s="75" t="s">
        <v>1240</v>
      </c>
      <c r="B338" s="96">
        <v>1</v>
      </c>
      <c r="C338" s="97">
        <v>16</v>
      </c>
      <c r="D338" s="100">
        <v>0.41000000000000003</v>
      </c>
      <c r="E338" s="100">
        <v>0.41000000000000003</v>
      </c>
    </row>
    <row r="339" spans="1:5" x14ac:dyDescent="0.25">
      <c r="A339" s="75" t="s">
        <v>1241</v>
      </c>
      <c r="B339" s="96">
        <v>1</v>
      </c>
      <c r="C339" s="97">
        <v>4</v>
      </c>
      <c r="D339" s="100">
        <v>0.41000000000000003</v>
      </c>
      <c r="E339" s="100">
        <v>0.41000000000000003</v>
      </c>
    </row>
    <row r="340" spans="1:5" x14ac:dyDescent="0.25">
      <c r="A340" s="75" t="s">
        <v>1242</v>
      </c>
      <c r="B340" s="96">
        <v>1</v>
      </c>
      <c r="C340" s="97">
        <v>15</v>
      </c>
      <c r="D340" s="100">
        <v>0.41000000000000003</v>
      </c>
      <c r="E340" s="100">
        <v>0.41000000000000003</v>
      </c>
    </row>
    <row r="341" spans="1:5" x14ac:dyDescent="0.25">
      <c r="A341" s="75" t="s">
        <v>1243</v>
      </c>
      <c r="B341" s="96">
        <v>1</v>
      </c>
      <c r="C341" s="97">
        <v>7</v>
      </c>
      <c r="D341" s="100">
        <v>0.41000000000000003</v>
      </c>
      <c r="E341" s="100">
        <v>0.41000000000000003</v>
      </c>
    </row>
    <row r="342" spans="1:5" x14ac:dyDescent="0.25">
      <c r="A342" s="75" t="s">
        <v>1244</v>
      </c>
      <c r="B342" s="96">
        <v>1</v>
      </c>
      <c r="C342" s="97">
        <v>7</v>
      </c>
      <c r="D342" s="100">
        <v>0.4</v>
      </c>
      <c r="E342" s="100">
        <v>0.41000000000000003</v>
      </c>
    </row>
    <row r="343" spans="1:5" x14ac:dyDescent="0.25">
      <c r="A343" s="75" t="s">
        <v>1245</v>
      </c>
      <c r="B343" s="96">
        <v>1</v>
      </c>
      <c r="C343" s="97">
        <v>7</v>
      </c>
      <c r="D343" s="100">
        <v>0.41000000000000003</v>
      </c>
      <c r="E343" s="100">
        <v>0.41000000000000003</v>
      </c>
    </row>
    <row r="344" spans="1:5" x14ac:dyDescent="0.25">
      <c r="A344" s="75" t="s">
        <v>1246</v>
      </c>
      <c r="B344" s="96">
        <v>1</v>
      </c>
      <c r="C344" s="97">
        <v>9</v>
      </c>
      <c r="D344" s="100">
        <v>0.41000000000000003</v>
      </c>
      <c r="E344" s="100">
        <v>0.41000000000000003</v>
      </c>
    </row>
    <row r="345" spans="1:5" x14ac:dyDescent="0.25">
      <c r="A345" s="75" t="s">
        <v>1247</v>
      </c>
      <c r="B345" s="96">
        <v>1</v>
      </c>
      <c r="C345" s="97">
        <v>1</v>
      </c>
      <c r="D345" s="100">
        <v>0.42</v>
      </c>
      <c r="E345" s="100">
        <v>0.41000000000000003</v>
      </c>
    </row>
    <row r="346" spans="1:5" x14ac:dyDescent="0.25">
      <c r="A346" s="75" t="s">
        <v>1248</v>
      </c>
      <c r="B346" s="96">
        <v>3</v>
      </c>
      <c r="C346" s="97">
        <v>1</v>
      </c>
      <c r="D346" s="100">
        <v>0.4</v>
      </c>
      <c r="E346" s="100">
        <v>0.4</v>
      </c>
    </row>
    <row r="347" spans="1:5" x14ac:dyDescent="0.25">
      <c r="A347" s="75" t="s">
        <v>1249</v>
      </c>
      <c r="B347" s="96">
        <v>2</v>
      </c>
      <c r="C347" s="97">
        <v>1</v>
      </c>
      <c r="D347" s="100">
        <v>0.4</v>
      </c>
      <c r="E347" s="100">
        <v>0.4</v>
      </c>
    </row>
    <row r="348" spans="1:5" x14ac:dyDescent="0.25">
      <c r="A348" s="75" t="s">
        <v>1250</v>
      </c>
      <c r="B348" s="96">
        <v>1</v>
      </c>
      <c r="C348" s="97">
        <v>5</v>
      </c>
      <c r="D348" s="100">
        <v>0.39</v>
      </c>
      <c r="E348" s="100">
        <v>0.4</v>
      </c>
    </row>
    <row r="349" spans="1:5" x14ac:dyDescent="0.25">
      <c r="A349" s="75" t="s">
        <v>1251</v>
      </c>
      <c r="B349" s="96">
        <v>1</v>
      </c>
      <c r="C349" s="97">
        <v>3</v>
      </c>
      <c r="D349" s="100">
        <v>0.39</v>
      </c>
      <c r="E349" s="100">
        <v>0.4</v>
      </c>
    </row>
    <row r="350" spans="1:5" x14ac:dyDescent="0.25">
      <c r="A350" s="75" t="s">
        <v>1252</v>
      </c>
      <c r="B350" s="96">
        <v>1</v>
      </c>
      <c r="C350" s="97">
        <v>12</v>
      </c>
      <c r="D350" s="100">
        <v>0.39</v>
      </c>
      <c r="E350" s="100">
        <v>0.4</v>
      </c>
    </row>
    <row r="351" spans="1:5" x14ac:dyDescent="0.25">
      <c r="A351" s="75" t="s">
        <v>1253</v>
      </c>
      <c r="B351" s="96">
        <v>1</v>
      </c>
      <c r="C351" s="97">
        <v>15</v>
      </c>
      <c r="D351" s="100">
        <v>0.4</v>
      </c>
      <c r="E351" s="100">
        <v>0.4</v>
      </c>
    </row>
    <row r="352" spans="1:5" x14ac:dyDescent="0.25">
      <c r="A352" s="75" t="s">
        <v>1254</v>
      </c>
      <c r="B352" s="96">
        <v>1</v>
      </c>
      <c r="C352" s="97">
        <v>6</v>
      </c>
      <c r="D352" s="100">
        <v>0.4</v>
      </c>
      <c r="E352" s="100">
        <v>0.4</v>
      </c>
    </row>
    <row r="353" spans="1:5" x14ac:dyDescent="0.25">
      <c r="A353" s="75" t="s">
        <v>1255</v>
      </c>
      <c r="B353" s="96">
        <v>1</v>
      </c>
      <c r="C353" s="97">
        <v>6</v>
      </c>
      <c r="D353" s="100">
        <v>0.4</v>
      </c>
      <c r="E353" s="100">
        <v>0.4</v>
      </c>
    </row>
    <row r="354" spans="1:5" x14ac:dyDescent="0.25">
      <c r="A354" s="75" t="s">
        <v>1256</v>
      </c>
      <c r="B354" s="96">
        <v>1</v>
      </c>
      <c r="C354" s="97">
        <v>2</v>
      </c>
      <c r="D354" s="100">
        <v>0.4</v>
      </c>
      <c r="E354" s="100">
        <v>0.4</v>
      </c>
    </row>
    <row r="355" spans="1:5" x14ac:dyDescent="0.25">
      <c r="A355" s="75" t="s">
        <v>1257</v>
      </c>
      <c r="B355" s="96">
        <v>1</v>
      </c>
      <c r="C355" s="97">
        <v>17</v>
      </c>
      <c r="D355" s="100">
        <v>0.4</v>
      </c>
      <c r="E355" s="100">
        <v>0.4</v>
      </c>
    </row>
    <row r="356" spans="1:5" x14ac:dyDescent="0.25">
      <c r="A356" s="75" t="s">
        <v>1258</v>
      </c>
      <c r="B356" s="96">
        <v>1</v>
      </c>
      <c r="C356" s="97">
        <v>10</v>
      </c>
      <c r="D356" s="100">
        <v>0.4</v>
      </c>
      <c r="E356" s="100">
        <v>0.4</v>
      </c>
    </row>
    <row r="357" spans="1:5" x14ac:dyDescent="0.25">
      <c r="A357" s="75" t="s">
        <v>1259</v>
      </c>
      <c r="B357" s="96">
        <v>4</v>
      </c>
      <c r="C357" s="97">
        <v>1</v>
      </c>
      <c r="D357" s="100">
        <v>0.4</v>
      </c>
      <c r="E357" s="100">
        <v>0.4</v>
      </c>
    </row>
    <row r="358" spans="1:5" x14ac:dyDescent="0.25">
      <c r="A358" s="75" t="s">
        <v>1260</v>
      </c>
      <c r="B358" s="96">
        <v>4</v>
      </c>
      <c r="C358" s="97">
        <v>1</v>
      </c>
      <c r="D358" s="100">
        <v>0.4</v>
      </c>
      <c r="E358" s="100">
        <v>0.4</v>
      </c>
    </row>
    <row r="359" spans="1:5" x14ac:dyDescent="0.25">
      <c r="A359" s="75" t="s">
        <v>1261</v>
      </c>
      <c r="B359" s="96">
        <v>2</v>
      </c>
      <c r="C359" s="97">
        <v>1</v>
      </c>
      <c r="D359" s="100">
        <v>0.4</v>
      </c>
      <c r="E359" s="100">
        <v>0.4</v>
      </c>
    </row>
    <row r="360" spans="1:5" x14ac:dyDescent="0.25">
      <c r="A360" s="75" t="s">
        <v>1262</v>
      </c>
      <c r="B360" s="96">
        <v>1</v>
      </c>
      <c r="C360" s="97">
        <v>1</v>
      </c>
      <c r="D360" s="100">
        <v>0.39</v>
      </c>
      <c r="E360" s="100">
        <v>0.39</v>
      </c>
    </row>
    <row r="361" spans="1:5" x14ac:dyDescent="0.25">
      <c r="A361" s="75" t="s">
        <v>1263</v>
      </c>
      <c r="B361" s="96">
        <v>1</v>
      </c>
      <c r="C361" s="97">
        <v>2</v>
      </c>
      <c r="D361" s="100">
        <v>0.39</v>
      </c>
      <c r="E361" s="100">
        <v>0.39</v>
      </c>
    </row>
    <row r="362" spans="1:5" x14ac:dyDescent="0.25">
      <c r="A362" s="75" t="s">
        <v>1264</v>
      </c>
      <c r="B362" s="96">
        <v>1</v>
      </c>
      <c r="C362" s="97">
        <v>8</v>
      </c>
      <c r="D362" s="100">
        <v>0.39</v>
      </c>
      <c r="E362" s="100">
        <v>0.39</v>
      </c>
    </row>
    <row r="363" spans="1:5" x14ac:dyDescent="0.25">
      <c r="A363" s="75" t="s">
        <v>1265</v>
      </c>
      <c r="B363" s="96">
        <v>1</v>
      </c>
      <c r="C363" s="97">
        <v>5</v>
      </c>
      <c r="D363" s="100">
        <v>0.39</v>
      </c>
      <c r="E363" s="100">
        <v>0.39</v>
      </c>
    </row>
    <row r="364" spans="1:5" x14ac:dyDescent="0.25">
      <c r="A364" s="75" t="s">
        <v>1266</v>
      </c>
      <c r="B364" s="96">
        <v>2</v>
      </c>
      <c r="C364" s="97">
        <v>1</v>
      </c>
      <c r="D364" s="100">
        <v>0.38</v>
      </c>
      <c r="E364" s="100">
        <v>0.38</v>
      </c>
    </row>
    <row r="365" spans="1:5" x14ac:dyDescent="0.25">
      <c r="A365" s="75" t="s">
        <v>1267</v>
      </c>
      <c r="B365" s="96">
        <v>1</v>
      </c>
      <c r="C365" s="97">
        <v>4</v>
      </c>
      <c r="D365" s="100">
        <v>0.38</v>
      </c>
      <c r="E365" s="100">
        <v>0.38</v>
      </c>
    </row>
    <row r="366" spans="1:5" x14ac:dyDescent="0.25">
      <c r="A366" s="75" t="s">
        <v>1268</v>
      </c>
      <c r="B366" s="96">
        <v>1</v>
      </c>
      <c r="C366" s="97">
        <v>3</v>
      </c>
      <c r="D366" s="100">
        <v>0.38</v>
      </c>
      <c r="E366" s="100">
        <v>0.38</v>
      </c>
    </row>
    <row r="367" spans="1:5" x14ac:dyDescent="0.25">
      <c r="A367" s="75" t="s">
        <v>1269</v>
      </c>
      <c r="B367" s="96">
        <v>1</v>
      </c>
      <c r="C367" s="97">
        <v>4</v>
      </c>
      <c r="D367" s="100">
        <v>0.39</v>
      </c>
      <c r="E367" s="100">
        <v>0.38</v>
      </c>
    </row>
    <row r="368" spans="1:5" x14ac:dyDescent="0.25">
      <c r="A368" s="75" t="s">
        <v>1270</v>
      </c>
      <c r="B368" s="96">
        <v>1</v>
      </c>
      <c r="C368" s="97">
        <v>11</v>
      </c>
      <c r="D368" s="100">
        <v>0.38</v>
      </c>
      <c r="E368" s="100">
        <v>0.38</v>
      </c>
    </row>
    <row r="369" spans="1:5" x14ac:dyDescent="0.25">
      <c r="A369" s="75" t="s">
        <v>1271</v>
      </c>
      <c r="B369" s="96">
        <v>4</v>
      </c>
      <c r="C369" s="97">
        <v>1</v>
      </c>
      <c r="D369" s="100">
        <v>0.38</v>
      </c>
      <c r="E369" s="100">
        <v>0.38</v>
      </c>
    </row>
    <row r="370" spans="1:5" x14ac:dyDescent="0.25">
      <c r="A370" s="75" t="s">
        <v>1272</v>
      </c>
      <c r="B370" s="96">
        <v>4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1273</v>
      </c>
      <c r="B371" s="96">
        <v>1</v>
      </c>
      <c r="C371" s="97">
        <v>2</v>
      </c>
      <c r="D371" s="100">
        <v>0.37</v>
      </c>
      <c r="E371" s="100">
        <v>0.37</v>
      </c>
    </row>
    <row r="372" spans="1:5" x14ac:dyDescent="0.25">
      <c r="A372" s="75" t="s">
        <v>1274</v>
      </c>
      <c r="B372" s="96">
        <v>1</v>
      </c>
      <c r="C372" s="97">
        <v>3</v>
      </c>
      <c r="D372" s="100">
        <v>0.37</v>
      </c>
      <c r="E372" s="100">
        <v>0.37</v>
      </c>
    </row>
    <row r="373" spans="1:5" x14ac:dyDescent="0.25">
      <c r="A373" s="75" t="s">
        <v>1275</v>
      </c>
      <c r="B373" s="96">
        <v>2</v>
      </c>
      <c r="C373" s="97">
        <v>1</v>
      </c>
      <c r="D373" s="100">
        <v>0.37</v>
      </c>
      <c r="E373" s="100">
        <v>0.37</v>
      </c>
    </row>
    <row r="374" spans="1:5" x14ac:dyDescent="0.25">
      <c r="A374" s="75" t="s">
        <v>1276</v>
      </c>
      <c r="B374" s="96">
        <v>4</v>
      </c>
      <c r="C374" s="97">
        <v>1</v>
      </c>
      <c r="D374" s="100">
        <v>0.37</v>
      </c>
      <c r="E374" s="100">
        <v>0.37</v>
      </c>
    </row>
    <row r="375" spans="1:5" x14ac:dyDescent="0.25">
      <c r="A375" s="75" t="s">
        <v>1277</v>
      </c>
      <c r="B375" s="96">
        <v>1</v>
      </c>
      <c r="C375" s="97">
        <v>1</v>
      </c>
      <c r="D375" s="100">
        <v>0.37</v>
      </c>
      <c r="E375" s="100">
        <v>0.37</v>
      </c>
    </row>
    <row r="376" spans="1:5" x14ac:dyDescent="0.25">
      <c r="A376" s="75" t="s">
        <v>1278</v>
      </c>
      <c r="B376" s="96">
        <v>1</v>
      </c>
      <c r="C376" s="97">
        <v>1</v>
      </c>
      <c r="D376" s="100">
        <v>0.36</v>
      </c>
      <c r="E376" s="100">
        <v>0.36</v>
      </c>
    </row>
    <row r="377" spans="1:5" x14ac:dyDescent="0.25">
      <c r="A377" s="75" t="s">
        <v>1279</v>
      </c>
      <c r="B377" s="96">
        <v>4</v>
      </c>
      <c r="C377" s="97">
        <v>1</v>
      </c>
      <c r="D377" s="100">
        <v>0.36</v>
      </c>
      <c r="E377" s="100">
        <v>0.36</v>
      </c>
    </row>
    <row r="378" spans="1:5" x14ac:dyDescent="0.25">
      <c r="A378" s="75" t="s">
        <v>1280</v>
      </c>
      <c r="B378" s="96">
        <v>3</v>
      </c>
      <c r="C378" s="97">
        <v>1</v>
      </c>
      <c r="D378" s="100">
        <v>0.36</v>
      </c>
      <c r="E378" s="100">
        <v>0.36</v>
      </c>
    </row>
    <row r="379" spans="1:5" x14ac:dyDescent="0.25">
      <c r="A379" s="75" t="s">
        <v>1281</v>
      </c>
      <c r="B379" s="96">
        <v>1</v>
      </c>
      <c r="C379" s="97">
        <v>2</v>
      </c>
      <c r="D379" s="100">
        <v>0.37</v>
      </c>
      <c r="E379" s="100">
        <v>0.36</v>
      </c>
    </row>
    <row r="380" spans="1:5" x14ac:dyDescent="0.25">
      <c r="A380" s="75" t="s">
        <v>1282</v>
      </c>
      <c r="B380" s="96">
        <v>1</v>
      </c>
      <c r="C380" s="97">
        <v>3</v>
      </c>
      <c r="D380" s="100">
        <v>0.36</v>
      </c>
      <c r="E380" s="100">
        <v>0.36</v>
      </c>
    </row>
    <row r="381" spans="1:5" x14ac:dyDescent="0.25">
      <c r="A381" s="75" t="s">
        <v>1283</v>
      </c>
      <c r="B381" s="96">
        <v>1</v>
      </c>
      <c r="C381" s="97">
        <v>7</v>
      </c>
      <c r="D381" s="100">
        <v>0.36</v>
      </c>
      <c r="E381" s="100">
        <v>0.36</v>
      </c>
    </row>
    <row r="382" spans="1:5" x14ac:dyDescent="0.25">
      <c r="A382" s="75" t="s">
        <v>1284</v>
      </c>
      <c r="B382" s="96">
        <v>1</v>
      </c>
      <c r="C382" s="97">
        <v>4</v>
      </c>
      <c r="D382" s="100">
        <v>0.36</v>
      </c>
      <c r="E382" s="100">
        <v>0.36</v>
      </c>
    </row>
    <row r="383" spans="1:5" x14ac:dyDescent="0.25">
      <c r="A383" s="75" t="s">
        <v>1285</v>
      </c>
      <c r="B383" s="96">
        <v>1</v>
      </c>
      <c r="C383" s="97">
        <v>3</v>
      </c>
      <c r="D383" s="100">
        <v>0.35000000000000003</v>
      </c>
      <c r="E383" s="100">
        <v>0.35000000000000003</v>
      </c>
    </row>
    <row r="384" spans="1:5" x14ac:dyDescent="0.25">
      <c r="A384" s="75" t="s">
        <v>1286</v>
      </c>
      <c r="B384" s="96">
        <v>1</v>
      </c>
      <c r="C384" s="97">
        <v>4</v>
      </c>
      <c r="D384" s="100">
        <v>0.35000000000000003</v>
      </c>
      <c r="E384" s="100">
        <v>0.35000000000000003</v>
      </c>
    </row>
    <row r="385" spans="1:5" x14ac:dyDescent="0.25">
      <c r="A385" s="75" t="s">
        <v>1287</v>
      </c>
      <c r="B385" s="96">
        <v>1</v>
      </c>
      <c r="C385" s="97">
        <v>16</v>
      </c>
      <c r="D385" s="100">
        <v>0.35000000000000003</v>
      </c>
      <c r="E385" s="100">
        <v>0.35000000000000003</v>
      </c>
    </row>
    <row r="386" spans="1:5" x14ac:dyDescent="0.25">
      <c r="A386" s="75" t="s">
        <v>1288</v>
      </c>
      <c r="B386" s="96">
        <v>8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1289</v>
      </c>
      <c r="B387" s="96">
        <v>6</v>
      </c>
      <c r="C387" s="97">
        <v>1</v>
      </c>
      <c r="D387" s="100">
        <v>0.34</v>
      </c>
      <c r="E387" s="100">
        <v>0.34</v>
      </c>
    </row>
    <row r="388" spans="1:5" x14ac:dyDescent="0.25">
      <c r="A388" s="75" t="s">
        <v>1290</v>
      </c>
      <c r="B388" s="96">
        <v>1</v>
      </c>
      <c r="C388" s="97">
        <v>7</v>
      </c>
      <c r="D388" s="100">
        <v>0.34</v>
      </c>
      <c r="E388" s="100">
        <v>0.34</v>
      </c>
    </row>
    <row r="389" spans="1:5" x14ac:dyDescent="0.25">
      <c r="A389" s="75" t="s">
        <v>1291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1292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1293</v>
      </c>
      <c r="B391" s="96">
        <v>3</v>
      </c>
      <c r="C391" s="97">
        <v>1</v>
      </c>
      <c r="D391" s="100">
        <v>0.31</v>
      </c>
      <c r="E391" s="100">
        <v>0.31</v>
      </c>
    </row>
    <row r="392" spans="1:5" x14ac:dyDescent="0.25">
      <c r="A392" s="75" t="s">
        <v>1294</v>
      </c>
      <c r="B392" s="96">
        <v>4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1295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1296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1297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1298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1299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1300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2023-09-07T14:14:21Z</dcterms:modified>
</cp:coreProperties>
</file>