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tabRatio="769" firstSheet="16" activeTab="17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DV - INTRA-MARCHANDISES" sheetId="15" r:id="rId15"/>
    <sheet name="SXF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fullCalcOnLoad="1"/>
</workbook>
</file>

<file path=xl/sharedStrings.xml><?xml version="1.0" encoding="utf-8"?>
<sst xmlns="http://schemas.openxmlformats.org/spreadsheetml/2006/main" count="2759" uniqueCount="1044">
  <si>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</si>
  <si>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</si>
  <si>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</si>
  <si>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</si>
  <si>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</si>
  <si>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</si>
  <si>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</si>
  <si>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</si>
  <si>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</si>
  <si>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</si>
  <si>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</si>
  <si>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</si>
  <si>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</si>
  <si>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</si>
  <si>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</si>
  <si>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</si>
  <si>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</si>
  <si>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</si>
  <si>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</si>
  <si>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</si>
  <si>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</si>
  <si>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</si>
  <si>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</si>
  <si>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</si>
  <si>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</si>
  <si>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</si>
  <si>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</si>
  <si>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</si>
  <si>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</si>
  <si>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</si>
  <si>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</si>
  <si>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</si>
  <si>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</si>
  <si>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</si>
  <si>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</si>
  <si>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</si>
  <si>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</si>
  <si>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</si>
  <si>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</si>
  <si>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5,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</si>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</sst>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)\ _$_ ;_ * \(#,##0.00\)\ _$_ ;_ * &quot;-&quot;??_)\ _$_ ;_ @_ "/>
    <numFmt numFmtId="173" formatCode="_ * #,##0_)\ _$_ ;_ * \(#,##0\)\ _$_ ;_ * &quot;-&quot;??_)\ _$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43" fillId="0" borderId="0" xfId="60" applyFont="1" applyFill="1">
      <alignment/>
      <protection/>
    </xf>
    <xf numFmtId="0" fontId="43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3" fillId="0" borderId="0" xfId="60" applyFont="1" applyFill="1" applyBorder="1">
      <alignment/>
      <protection/>
    </xf>
    <xf numFmtId="0" fontId="43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3" fontId="3" fillId="0" borderId="13" xfId="54" applyNumberFormat="1" applyFont="1" applyFill="1" applyBorder="1" applyAlignment="1">
      <alignment/>
    </xf>
    <xf numFmtId="173" fontId="3" fillId="0" borderId="10" xfId="54" applyNumberFormat="1" applyFont="1" applyFill="1" applyBorder="1" applyAlignment="1">
      <alignment/>
    </xf>
    <xf numFmtId="173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3" fillId="34" borderId="0" xfId="60" applyFont="1" applyFill="1">
      <alignment/>
      <protection/>
    </xf>
    <xf numFmtId="173" fontId="3" fillId="0" borderId="10" xfId="54" applyNumberFormat="1" applyFont="1" applyFill="1" applyBorder="1" applyAlignment="1">
      <alignment wrapText="1"/>
    </xf>
    <xf numFmtId="173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3" fillId="0" borderId="16" xfId="60" applyNumberFormat="1" applyFont="1" applyFill="1" applyBorder="1" applyAlignment="1">
      <alignment vertical="center"/>
      <protection/>
    </xf>
    <xf numFmtId="1" fontId="43" fillId="0" borderId="17" xfId="60" applyNumberFormat="1" applyFont="1" applyFill="1" applyBorder="1" applyAlignment="1">
      <alignment vertical="center"/>
      <protection/>
    </xf>
    <xf numFmtId="1" fontId="43" fillId="0" borderId="18" xfId="60" applyNumberFormat="1" applyFont="1" applyFill="1" applyBorder="1" applyAlignment="1">
      <alignment vertical="center"/>
      <protection/>
    </xf>
    <xf numFmtId="1" fontId="43" fillId="0" borderId="12" xfId="60" applyNumberFormat="1" applyFont="1" applyFill="1" applyBorder="1" applyAlignment="1">
      <alignment vertical="center"/>
      <protection/>
    </xf>
    <xf numFmtId="1" fontId="43" fillId="34" borderId="19" xfId="60" applyNumberFormat="1" applyFont="1" applyFill="1" applyBorder="1" applyAlignment="1">
      <alignment vertical="center"/>
      <protection/>
    </xf>
    <xf numFmtId="1" fontId="43" fillId="0" borderId="20" xfId="60" applyNumberFormat="1" applyFont="1" applyFill="1" applyBorder="1" applyAlignment="1">
      <alignment vertical="center"/>
      <protection/>
    </xf>
    <xf numFmtId="1" fontId="43" fillId="0" borderId="21" xfId="60" applyNumberFormat="1" applyFont="1" applyFill="1" applyBorder="1" applyAlignment="1">
      <alignment vertical="center"/>
      <protection/>
    </xf>
    <xf numFmtId="1" fontId="43" fillId="0" borderId="10" xfId="60" applyNumberFormat="1" applyFont="1" applyFill="1" applyBorder="1" applyAlignment="1">
      <alignment vertical="center"/>
      <protection/>
    </xf>
    <xf numFmtId="1" fontId="43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3" fillId="34" borderId="23" xfId="60" applyNumberFormat="1" applyFont="1" applyFill="1" applyBorder="1" applyAlignment="1">
      <alignment vertical="center"/>
      <protection/>
    </xf>
    <xf numFmtId="1" fontId="43" fillId="34" borderId="24" xfId="60" applyNumberFormat="1" applyFont="1" applyFill="1" applyBorder="1" applyAlignment="1">
      <alignment vertical="center"/>
      <protection/>
    </xf>
    <xf numFmtId="1" fontId="43" fillId="34" borderId="25" xfId="60" applyNumberFormat="1" applyFont="1" applyFill="1" applyBorder="1" applyAlignment="1">
      <alignment vertical="center"/>
      <protection/>
    </xf>
    <xf numFmtId="1" fontId="43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7" borderId="34" xfId="60" applyFont="1" applyFill="1" applyBorder="1" applyAlignment="1">
      <alignment horizontal="center" vertical="center"/>
      <protection/>
    </xf>
    <xf numFmtId="0" fontId="3" fillId="37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49" fontId="27" fillId="0" borderId="36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" fillId="38" borderId="39" xfId="0" applyFont="1" applyFill="1" applyBorder="1" applyAlignment="1" applyProtection="1">
      <alignment horizontal="center" vertical="center" wrapText="1"/>
      <protection hidden="1"/>
    </xf>
    <xf numFmtId="0" fontId="2" fillId="38" borderId="40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/>
    </xf>
    <xf numFmtId="0" fontId="6" fillId="35" borderId="42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6" xfId="0" applyFont="1" applyFill="1" applyBorder="1" applyAlignment="1" applyProtection="1">
      <alignment horizontal="center" vertical="center" wrapText="1"/>
      <protection hidden="1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7" borderId="29" xfId="60" applyFont="1" applyFill="1" applyBorder="1" applyAlignment="1">
      <alignment horizontal="center" vertical="center"/>
      <protection/>
    </xf>
    <xf numFmtId="0" fontId="3" fillId="37" borderId="47" xfId="60" applyFont="1" applyFill="1" applyBorder="1" applyAlignment="1">
      <alignment horizontal="center" vertical="center"/>
      <protection/>
    </xf>
    <xf numFmtId="0" fontId="3" fillId="37" borderId="34" xfId="60" applyFont="1" applyFill="1" applyBorder="1" applyAlignment="1">
      <alignment horizontal="center" vertical="center"/>
      <protection/>
    </xf>
    <xf numFmtId="0" fontId="3" fillId="37" borderId="48" xfId="60" applyFont="1" applyFill="1" applyBorder="1" applyAlignment="1">
      <alignment horizontal="center" vertical="center"/>
      <protection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2" xfId="60" applyFont="1" applyFill="1" applyBorder="1" applyAlignment="1" applyProtection="1">
      <alignment horizontal="center" vertical="center" wrapText="1"/>
      <protection hidden="1"/>
    </xf>
    <xf numFmtId="0" fontId="4" fillId="35" borderId="43" xfId="60" applyFont="1" applyFill="1" applyBorder="1" applyAlignment="1" applyProtection="1">
      <alignment horizontal="center" vertical="center" wrapText="1"/>
      <protection hidden="1"/>
    </xf>
    <xf numFmtId="0" fontId="4" fillId="35" borderId="50" xfId="60" applyFont="1" applyFill="1" applyBorder="1" applyAlignment="1" applyProtection="1">
      <alignment horizontal="center" vertical="center" wrapText="1"/>
      <protection hidden="1"/>
    </xf>
    <xf numFmtId="0" fontId="2" fillId="38" borderId="39" xfId="57" applyFont="1" applyFill="1" applyBorder="1" applyAlignment="1" applyProtection="1">
      <alignment horizontal="center" vertical="center" wrapText="1"/>
      <protection hidden="1"/>
    </xf>
    <xf numFmtId="0" fontId="2" fillId="38" borderId="40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2" fillId="38" borderId="53" xfId="57" applyFont="1" applyFill="1" applyBorder="1" applyAlignment="1" applyProtection="1">
      <alignment horizontal="center" vertical="center" wrapText="1"/>
      <protection hidden="1"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9" fillId="0" borderId="44" xfId="57" applyBorder="1" applyAlignment="1">
      <alignment horizontal="left" wrapText="1"/>
      <protection/>
    </xf>
    <xf numFmtId="0" fontId="9" fillId="0" borderId="45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44" fillId="0" borderId="21" xfId="57" applyFont="1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6" xfId="57" applyBorder="1" applyAlignment="1">
      <alignment horizontal="left" wrapText="1"/>
      <protection/>
    </xf>
    <xf numFmtId="0" fontId="9" fillId="0" borderId="37" xfId="57" applyBorder="1" applyAlignment="1">
      <alignment horizontal="left" wrapText="1"/>
      <protection/>
    </xf>
    <xf numFmtId="0" fontId="9" fillId="0" borderId="38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7" xfId="57" applyFont="1" applyFill="1" applyBorder="1" applyAlignment="1" applyProtection="1">
      <alignment horizontal="center" vertical="center" wrapText="1"/>
      <protection hidden="1"/>
    </xf>
    <xf numFmtId="0" fontId="2" fillId="38" borderId="43" xfId="57" applyFont="1" applyFill="1" applyBorder="1" applyAlignment="1" applyProtection="1">
      <alignment horizontal="center" vertical="center" wrapText="1"/>
      <protection hidden="1"/>
    </xf>
    <xf numFmtId="0" fontId="2" fillId="38" borderId="50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  <xf numFmtId="15" fontId="44" fillId="0" borderId="21" xfId="57" applyNumberFormat="1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80" zoomScaleNormal="6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49.5" customHeight="1" thickBot="1">
      <c r="A2" s="98" t="str">
        <f>"MARGIN INTERVALS EFFECTIVE ON "&amp;A1</f>
        <v>MARGIN INTERVALS EFFECTIVE ON OCTOBER 5,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0.13026838002665306</v>
      </c>
      <c r="D5" s="40">
        <v>0.13026792571817408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0.15880780182751306</v>
      </c>
      <c r="D6" s="45">
        <v>0.15880765345484388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0.34628480828098374</v>
      </c>
      <c r="D7" s="50">
        <v>0.3461945293395825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0.3388168002920218</v>
      </c>
      <c r="D8" s="50">
        <v>0.3387205003227042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0.06955019797776682</v>
      </c>
      <c r="D9" s="50">
        <v>0.06954541987222118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0.16142838989719108</v>
      </c>
      <c r="D10" s="50">
        <v>0.1614557245697555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0.10142687479043935</v>
      </c>
      <c r="D11" s="50">
        <v>0.1014309201930604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0.13579094749376797</v>
      </c>
      <c r="D12" s="50">
        <v>0.13578995213229378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0.10414669410408395</v>
      </c>
      <c r="D13" s="50">
        <v>0.10414975171869525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0.17363946934097027</v>
      </c>
      <c r="D14" s="50">
        <v>0.17363467405343286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0.11163657320544682</v>
      </c>
      <c r="D15" s="50">
        <v>0.11163202064711132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0.13341679249408417</v>
      </c>
      <c r="D16" s="50">
        <v>0.1334396937429154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0.08522886213254915</v>
      </c>
      <c r="D17" s="50">
        <v>0.08522914660800145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0.06445170737495116</v>
      </c>
      <c r="D18" s="50">
        <v>0.06445475953562223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0.07197846235403799</v>
      </c>
      <c r="D19" s="50">
        <v>0.0719707709624131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0.10355690843508131</v>
      </c>
      <c r="D20" s="50">
        <v>0.103552355247854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0.11995014107097912</v>
      </c>
      <c r="D21" s="50">
        <v>0.11996845192710892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0.17017763731953522</v>
      </c>
      <c r="D22" s="50">
        <v>0.17015693687585307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0.31985140253099303</v>
      </c>
      <c r="D23" s="50">
        <v>0.319691278883158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0.10196774323010131</v>
      </c>
      <c r="D24" s="50">
        <v>0.10197146372239824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0.08170819634242425</v>
      </c>
      <c r="D25" s="50">
        <v>0.08170872498821079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0.12893245502913536</v>
      </c>
      <c r="D26" s="50">
        <v>0.12889926080306058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0.3384732318251709</v>
      </c>
      <c r="D27" s="50">
        <v>0.3384261947190228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0.06862231732659553</v>
      </c>
      <c r="D28" s="50">
        <v>0.06862719524735358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0.07191649515012967</v>
      </c>
      <c r="D29" s="50">
        <v>0.07192144082175767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0.07191858853702074</v>
      </c>
      <c r="D30" s="50">
        <v>0.07192350231937616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0.08409541577002584</v>
      </c>
      <c r="D31" s="50">
        <v>0.08408421454230153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0.23155144618688056</v>
      </c>
      <c r="D32" s="50">
        <v>0.23037201881187208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0.17781918558645032</v>
      </c>
      <c r="D33" s="50">
        <v>0.17785132384115473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0.10764581659188759</v>
      </c>
      <c r="D34" s="50">
        <v>0.10763623052895158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0.04693383364249304</v>
      </c>
      <c r="D35" s="50">
        <v>0.04693046458030485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0.11850733578900438</v>
      </c>
      <c r="D36" s="50">
        <v>0.11851686674460357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0.08096490359079794</v>
      </c>
      <c r="D37" s="50">
        <v>0.08096816108629015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0.07493778502725049</v>
      </c>
      <c r="D38" s="50">
        <v>0.07494712172159898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0.10928947742182263</v>
      </c>
      <c r="D39" s="50">
        <v>0.10916892880212059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0.1714901399732003</v>
      </c>
      <c r="D40" s="50">
        <v>0.17148587012618854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0.0719036572779378</v>
      </c>
      <c r="D41" s="50">
        <v>0.0718976736303252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0.1581546941448928</v>
      </c>
      <c r="D42" s="50">
        <v>0.1580408280014402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0.16720237134063415</v>
      </c>
      <c r="D43" s="50">
        <v>0.16723318849349567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0.24305698714876717</v>
      </c>
      <c r="D44" s="50">
        <v>0.24307212736053585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0.08330301170216195</v>
      </c>
      <c r="D45" s="50">
        <v>0.08330985704413442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0.05455359149964667</v>
      </c>
      <c r="D46" s="50">
        <v>0.05455373205119261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0.05501335123228162</v>
      </c>
      <c r="D47" s="50">
        <v>0.055011811377014774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0.29672621711844466</v>
      </c>
      <c r="D48" s="50">
        <v>0.2967059452081031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0.29672621711844466</v>
      </c>
      <c r="D49" s="50">
        <v>0.2967059452081031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0.29672621711844466</v>
      </c>
      <c r="D50" s="50">
        <v>0.2967059452081031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0.18934792846278226</v>
      </c>
      <c r="D51" s="50">
        <v>0.1893996101385122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0.1800938945623628</v>
      </c>
      <c r="D52" s="50">
        <v>0.18007357659317022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0.09231544431830081</v>
      </c>
      <c r="D53" s="50">
        <v>0.09229880882030775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0.08671891643286903</v>
      </c>
      <c r="D54" s="50">
        <v>0.08629373684402371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0.06135823155797962</v>
      </c>
      <c r="D55" s="50">
        <v>0.06135562089316584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0.1154520504631694</v>
      </c>
      <c r="D56" s="50">
        <v>0.11545087638389295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0.07442584548058677</v>
      </c>
      <c r="D57" s="50">
        <v>0.07442432959772267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0.09370214585818</v>
      </c>
      <c r="D58" s="50">
        <v>0.09369394597500534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0.1360824124850398</v>
      </c>
      <c r="D59" s="50">
        <v>0.1355042403139638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0.13642857301868433</v>
      </c>
      <c r="D60" s="50">
        <v>0.1364329057391324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0.13704876512307654</v>
      </c>
      <c r="D61" s="58">
        <v>0.1370526796849853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0.18568769105028843</v>
      </c>
      <c r="D62" s="58">
        <v>0.18569922721313836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0.1408562934852288</v>
      </c>
      <c r="D63" s="58">
        <v>0.14072233600154743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0.08992298803635856</v>
      </c>
      <c r="D64" s="58">
        <v>0.08994247989194627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0.05383630917932672</v>
      </c>
      <c r="D65" s="58">
        <v>0.053831392108842455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0.24277678250204177</v>
      </c>
      <c r="D66" s="58">
        <v>0.24272539027398682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0.09894086412844866</v>
      </c>
      <c r="D67" s="50">
        <v>0.09894918685082696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0.0695711868786899</v>
      </c>
      <c r="D68" s="50">
        <v>0.0695818993381984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0.19588386937485122</v>
      </c>
      <c r="D69" s="50">
        <v>0.19590129324278227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0.10708108300823171</v>
      </c>
      <c r="D70" s="50">
        <v>0.10709132230329041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0.12129498186122942</v>
      </c>
      <c r="D71" s="50">
        <v>0.1219485626357569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0.0534805512919159</v>
      </c>
      <c r="D72" s="50">
        <v>0.05347800863398898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0.1193531874387059</v>
      </c>
      <c r="D73" s="50">
        <v>0.11936137252342818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0.06483406880391158</v>
      </c>
      <c r="D74" s="50">
        <v>0.06484331952653043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0.08169728714567301</v>
      </c>
      <c r="D75" s="50">
        <v>0.08170669288403912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0.16391235798382764</v>
      </c>
      <c r="D76" s="50">
        <v>0.16340242968289936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0.07180319794249038</v>
      </c>
      <c r="D77" s="50">
        <v>0.0718058457586933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0.24575241697927552</v>
      </c>
      <c r="D78" s="50">
        <v>0.24564779874912046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0.05454501467439836</v>
      </c>
      <c r="D79" s="50">
        <v>0.054546367078180114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0.19649251483567015</v>
      </c>
      <c r="D80" s="50">
        <v>0.19650477731331054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0.0695151897122386</v>
      </c>
      <c r="D81" s="50">
        <v>0.06950925267754489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0.07629257981404261</v>
      </c>
      <c r="D82" s="50">
        <v>0.07629364920515477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0.15200652390027797</v>
      </c>
      <c r="D83" s="50">
        <v>0.15165427599263614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0.062709079231122</v>
      </c>
      <c r="D84" s="50">
        <v>0.06270578007444588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0.06239732600420751</v>
      </c>
      <c r="D85" s="50">
        <v>0.062407000592159714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0.13388987428080273</v>
      </c>
      <c r="D86" s="50">
        <v>0.13391649630932329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0.12362550256481326</v>
      </c>
      <c r="D87" s="50">
        <v>0.12299195508089576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0.08257077195702393</v>
      </c>
      <c r="D88" s="50">
        <v>0.08257496430961546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0.2740915695658289</v>
      </c>
      <c r="D89" s="50">
        <v>0.2739081709217642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0.0702529027606016</v>
      </c>
      <c r="D90" s="50">
        <v>0.0702551020214439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0.06552511121411884</v>
      </c>
      <c r="D91" s="50">
        <v>0.06551643314139774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0.17075718307433513</v>
      </c>
      <c r="D92" s="50">
        <v>0.1704193503435499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0.0766885644549473</v>
      </c>
      <c r="D93" s="50">
        <v>0.07669320915469469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0.13265144541235915</v>
      </c>
      <c r="D94" s="50">
        <v>0.13264546270584826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0.18998244826095015</v>
      </c>
      <c r="D95" s="50">
        <v>0.18997272352848527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0.1044072076044574</v>
      </c>
      <c r="D96" s="50">
        <v>0.10437697280282339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0.08667124250327024</v>
      </c>
      <c r="D97" s="50">
        <v>0.08667617396946106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0.29672621711844466</v>
      </c>
      <c r="D98" s="50">
        <v>0.2967059452081031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0.11158786041905414</v>
      </c>
      <c r="D99" s="50">
        <v>0.11156058814722015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0.2186770008872742</v>
      </c>
      <c r="D100" s="50">
        <v>0.21866643074072017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0.18450647014846444</v>
      </c>
      <c r="D101" s="50">
        <v>0.18450459966961202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0.1193928450537734</v>
      </c>
      <c r="D102" s="50">
        <v>0.1193720363754626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0.2307008251902278</v>
      </c>
      <c r="D103" s="50">
        <v>0.2306555879157154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0.11958736669490508</v>
      </c>
      <c r="D104" s="50">
        <v>0.11959756276865738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0.27644523747325844</v>
      </c>
      <c r="D105" s="50">
        <v>0.2762142964944074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0.18788527240614858</v>
      </c>
      <c r="D106" s="50">
        <v>0.1878915767466664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0.052123894015102534</v>
      </c>
      <c r="D107" s="50">
        <v>0.052117404025684266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0.08064093690312313</v>
      </c>
      <c r="D108" s="50">
        <v>0.08064637069518579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0.07526061130735032</v>
      </c>
      <c r="D109" s="50">
        <v>0.07526354980536085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0.1468257055747384</v>
      </c>
      <c r="D110" s="50">
        <v>0.1468053155446976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0.15580493440309073</v>
      </c>
      <c r="D111" s="50">
        <v>0.1558495491518097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0.18076356043115094</v>
      </c>
      <c r="D112" s="50">
        <v>0.18072594347301907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0.29672621711844466</v>
      </c>
      <c r="D113" s="50">
        <v>0.2967059452081031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0.29672621711844466</v>
      </c>
      <c r="D114" s="50">
        <v>0.2967059452081031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0.29672621711844466</v>
      </c>
      <c r="D115" s="50">
        <v>0.2967059452081031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0.29672621711844466</v>
      </c>
      <c r="D116" s="50">
        <v>0.2967059452081031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0.092766887528904</v>
      </c>
      <c r="D117" s="50">
        <v>0.09275540726015415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0.05806761021427902</v>
      </c>
      <c r="D118" s="50">
        <v>0.0580737206788622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0.20641959009033495</v>
      </c>
      <c r="D119" s="50">
        <v>0.20642312542478197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0.10644182131114598</v>
      </c>
      <c r="D120" s="50">
        <v>0.10644317939863593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0.18352724623575434</v>
      </c>
      <c r="D121" s="50">
        <v>0.18350166683736963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0.19584343937047816</v>
      </c>
      <c r="D122" s="50">
        <v>0.19581479676471758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0.11235751896024795</v>
      </c>
      <c r="D123" s="50">
        <v>0.111801548344919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0.05338004175960141</v>
      </c>
      <c r="D124" s="50">
        <v>0.05337531785551956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0.09991469140465598</v>
      </c>
      <c r="D125" s="50">
        <v>0.09991276948630198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0.19965620451479235</v>
      </c>
      <c r="D126" s="50">
        <v>0.19964310399785618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0.255248250478462</v>
      </c>
      <c r="D127" s="50">
        <v>0.25520508849180673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0.09866106090574864</v>
      </c>
      <c r="D128" s="50">
        <v>0.09865318503424503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0.11276681463325812</v>
      </c>
      <c r="D129" s="50">
        <v>0.11262689197469825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0.07698097520500158</v>
      </c>
      <c r="D130" s="50">
        <v>0.07697673257811218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0.09876666539232676</v>
      </c>
      <c r="D131" s="50">
        <v>0.09877252552573182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0.4086295856871677</v>
      </c>
      <c r="D132" s="50">
        <v>0.4081512156526259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0.19090735732536152</v>
      </c>
      <c r="D133" s="50">
        <v>0.1908645360952923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0.0684370971683535</v>
      </c>
      <c r="D134" s="50">
        <v>0.06838200256619384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0.061989604859606015</v>
      </c>
      <c r="D135" s="50">
        <v>0.06198566247068435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0.05247663060210683</v>
      </c>
      <c r="D136" s="50">
        <v>0.05246422024603473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0.17730344139302912</v>
      </c>
      <c r="D137" s="50">
        <v>0.17733574957315648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0.13097578934993917</v>
      </c>
      <c r="D138" s="50">
        <v>0.1309778840512753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0.36641711667890886</v>
      </c>
      <c r="D139" s="50">
        <v>0.36625155039242996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0.2286970011387632</v>
      </c>
      <c r="D140" s="50">
        <v>0.22870480110777497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0.22931858991920778</v>
      </c>
      <c r="D141" s="50">
        <v>0.2293256954583156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0.17577616947789892</v>
      </c>
      <c r="D142" s="50">
        <v>0.175751448265559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0.26273892223569273</v>
      </c>
      <c r="D143" s="50">
        <v>0.26277043643751413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0.2624797078866849</v>
      </c>
      <c r="D144" s="50">
        <v>0.2625118045155568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0.2290456128066892</v>
      </c>
      <c r="D145" s="50">
        <v>0.22904378428893934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0.031227433813717766</v>
      </c>
      <c r="D146" s="50">
        <v>0.03122225558390926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0.06493519074990856</v>
      </c>
      <c r="D147" s="50">
        <v>0.0649399690449029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0.5172475252571435</v>
      </c>
      <c r="D148" s="50">
        <v>0.5169602162559145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0.2233170045984027</v>
      </c>
      <c r="D149" s="50">
        <v>0.22329374844532973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0.04613522447510843</v>
      </c>
      <c r="D150" s="50">
        <v>0.046129469696527765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0.08450171165649834</v>
      </c>
      <c r="D151" s="50">
        <v>0.08450452943933587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0.056950841851507214</v>
      </c>
      <c r="D152" s="50">
        <v>0.056945784247955294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0.1425743885346124</v>
      </c>
      <c r="D153" s="50">
        <v>0.14256932700101102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0.06489469312972165</v>
      </c>
      <c r="D154" s="50">
        <v>0.06489935281230265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0.19063141366230096</v>
      </c>
      <c r="D155" s="50">
        <v>0.19063865086268805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0.09435548630872484</v>
      </c>
      <c r="D156" s="50">
        <v>0.09449585871254174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0.07235182051707423</v>
      </c>
      <c r="D157" s="50">
        <v>0.07326940905154387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0.09115700810400694</v>
      </c>
      <c r="D158" s="50">
        <v>0.09117158203602821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0.12135316889504691</v>
      </c>
      <c r="D159" s="50">
        <v>0.12131799688823006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0.19784207338085938</v>
      </c>
      <c r="D160" s="50">
        <v>0.19780937840857218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0.29173454732275894</v>
      </c>
      <c r="D161" s="50">
        <v>0.29167139087126326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0.3678574950588751</v>
      </c>
      <c r="D162" s="50">
        <v>0.36685272033222593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0.10153464913294193</v>
      </c>
      <c r="D163" s="50">
        <v>0.10150213631099131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0.1640305114850626</v>
      </c>
      <c r="D164" s="50">
        <v>0.16403467186084908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0.0919717713723913</v>
      </c>
      <c r="D165" s="50">
        <v>0.09198064042123508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0.1574056361854307</v>
      </c>
      <c r="D166" s="50">
        <v>0.15737517148015578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0.1832619755518145</v>
      </c>
      <c r="D167" s="50">
        <v>0.18325180008144668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0.1265992465986752</v>
      </c>
      <c r="D168" s="50">
        <v>0.12628757644952487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0.12934513744361917</v>
      </c>
      <c r="D169" s="50">
        <v>0.12933792731006605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0.059931698052411234</v>
      </c>
      <c r="D170" s="50">
        <v>0.059930005109169335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0.31417451394686685</v>
      </c>
      <c r="D171" s="50">
        <v>0.31415929800359405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0.06457853421706508</v>
      </c>
      <c r="D172" s="50">
        <v>0.0645834876435907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0.1599335158279689</v>
      </c>
      <c r="D173" s="50">
        <v>0.15959864176343938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0.12642469868888923</v>
      </c>
      <c r="D174" s="50">
        <v>0.12643793886665647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0.11677307114431441</v>
      </c>
      <c r="D175" s="50">
        <v>0.11677073873942467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0.2922518783632445</v>
      </c>
      <c r="D176" s="50">
        <v>0.2919772634215223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0.132451850499844</v>
      </c>
      <c r="D177" s="58">
        <v>0.13245595506095212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0.15537793917249512</v>
      </c>
      <c r="D178" s="50">
        <v>0.15536558072098341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0.060877945029494916</v>
      </c>
      <c r="D179" s="50">
        <v>0.060879553054564564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0.17542907333212426</v>
      </c>
      <c r="D180" s="50">
        <v>0.1754320504510769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0.17246452504422394</v>
      </c>
      <c r="D181" s="50">
        <v>0.1716020856025745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0.14472192667365472</v>
      </c>
      <c r="D182" s="50">
        <v>0.14473688324865502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0.19944044110662942</v>
      </c>
      <c r="D183" s="50">
        <v>0.19943408761552053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0.08890488160254234</v>
      </c>
      <c r="D184" s="50">
        <v>0.08889035579009642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0.08135228253374355</v>
      </c>
      <c r="D185" s="50">
        <v>0.08135016394871633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0.0981946499162114</v>
      </c>
      <c r="D186" s="50">
        <v>0.09819105572368629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0.12515516578044877</v>
      </c>
      <c r="D187" s="50">
        <v>0.12515062061503085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0.05715923097556387</v>
      </c>
      <c r="D188" s="50">
        <v>0.05715885607330642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0.09916881941572336</v>
      </c>
      <c r="D189" s="50">
        <v>0.09917509837539018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0.12894818563710458</v>
      </c>
      <c r="D190" s="50">
        <v>0.12897265251697776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0.057886242045942844</v>
      </c>
      <c r="D191" s="50">
        <v>0.05788383469763125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0.2327048788750038</v>
      </c>
      <c r="D192" s="50">
        <v>0.23272559594771192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0.14199460126123054</v>
      </c>
      <c r="D193" s="50">
        <v>0.14134902353132056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0.1795688116993147</v>
      </c>
      <c r="D194" s="50">
        <v>0.179552434975902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0.1959072712097691</v>
      </c>
      <c r="D195" s="50">
        <v>0.19592678655369972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0.12392029907961666</v>
      </c>
      <c r="D196" s="50">
        <v>0.12379464232137272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0.07016068441818758</v>
      </c>
      <c r="D197" s="50">
        <v>0.07016542143062288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0.1060137793934567</v>
      </c>
      <c r="D198" s="50">
        <v>0.10598515931596486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0.17046730399462168</v>
      </c>
      <c r="D199" s="50">
        <v>0.17177770175642063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0.07041107056042908</v>
      </c>
      <c r="D200" s="50">
        <v>0.07040753412908901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0.06033395606989516</v>
      </c>
      <c r="D201" s="50">
        <v>0.06033632851572909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0.20163234218398482</v>
      </c>
      <c r="D202" s="50">
        <v>0.20164929964445344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0.19446418821552564</v>
      </c>
      <c r="D203" s="50">
        <v>0.19446737186741464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0.38769872678510553</v>
      </c>
      <c r="D204" s="50">
        <v>0.38748878646507884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0.20786050569333112</v>
      </c>
      <c r="D205" s="50">
        <v>0.2078484704743171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0.06900784265762729</v>
      </c>
      <c r="D206" s="50">
        <v>0.06900683098459531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0.12550604177011643</v>
      </c>
      <c r="D207" s="50">
        <v>0.12548454532422124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0.24778032194694616</v>
      </c>
      <c r="D208" s="50">
        <v>0.24771456597346708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0.08954155177064593</v>
      </c>
      <c r="D209" s="50">
        <v>0.08952475474162391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0.16578857468184705</v>
      </c>
      <c r="D210" s="50">
        <v>0.16582731485938243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0.15213590368563676</v>
      </c>
      <c r="D211" s="50">
        <v>0.15213556069329803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0.07335720458709633</v>
      </c>
      <c r="D212" s="58">
        <v>0.07335286821027019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0.18418077654771292</v>
      </c>
      <c r="D213" s="58">
        <v>0.18420933178987847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0.14890504261163623</v>
      </c>
      <c r="D214" s="50">
        <v>0.1481441388871998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0.09155663102285888</v>
      </c>
      <c r="D215" s="50">
        <v>0.09155999464150073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0.18597669453825344</v>
      </c>
      <c r="D216" s="50">
        <v>0.18601369896841471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0.06809693789244312</v>
      </c>
      <c r="D217" s="50">
        <v>0.06809431332009505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0.08569399938726042</v>
      </c>
      <c r="D218" s="50">
        <v>0.08570200600180675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0.10035729705454272</v>
      </c>
      <c r="D219" s="50">
        <v>0.10034836810051478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0.10766563991134653</v>
      </c>
      <c r="D220" s="50">
        <v>0.10767604751727766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0.11821995122776977</v>
      </c>
      <c r="D221" s="50">
        <v>0.11821636159314702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0.20966648876760802</v>
      </c>
      <c r="D222" s="50">
        <v>0.20963810956060763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0.14426426997589284</v>
      </c>
      <c r="D223" s="50">
        <v>0.14426215939830345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0.2440303353075681</v>
      </c>
      <c r="D224" s="50">
        <v>0.24346652452622192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0.0658628352440224</v>
      </c>
      <c r="D225" s="50">
        <v>0.06585377354490321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0.09301477519410402</v>
      </c>
      <c r="D226" s="62">
        <v>0.0929951934798334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0.09339038109844065</v>
      </c>
      <c r="D227" s="50">
        <v>0.09339059467561886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0.063740791800631</v>
      </c>
      <c r="D228" s="50">
        <v>0.0637407561709553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0.18922921101674678</v>
      </c>
      <c r="D229" s="50">
        <v>0.18916417692307508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0.05870506290944763</v>
      </c>
      <c r="D230" s="50">
        <v>0.05870580305109591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0.17680903733821438</v>
      </c>
      <c r="D231" s="50">
        <v>0.17681957099581574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0.17673108191697248</v>
      </c>
      <c r="D232" s="50">
        <v>0.1767392254245865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0.07233823505993658</v>
      </c>
      <c r="D233" s="50">
        <v>0.0723367473051219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0.09151134809262666</v>
      </c>
      <c r="D234" s="50">
        <v>0.09151923086570973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0.05391876236721066</v>
      </c>
      <c r="D235" s="50">
        <v>0.05391246555937731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0.06719293446701757</v>
      </c>
      <c r="D236" s="50">
        <v>0.06719209946579638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0.160584897696178</v>
      </c>
      <c r="D237" s="50">
        <v>0.15977268309869852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0.46082568408499236</v>
      </c>
      <c r="D238" s="50">
        <v>0.45978973650133836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0.17929431078515373</v>
      </c>
      <c r="D239" s="50">
        <v>0.17928978049953168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0.1681393860179464</v>
      </c>
      <c r="D240" s="50">
        <v>0.16811642985234743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0.06458642948903513</v>
      </c>
      <c r="D241" s="50">
        <v>0.0645923338093198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0.21269217630976484</v>
      </c>
      <c r="D242" s="50">
        <v>0.21251637463952797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0.14093578803949658</v>
      </c>
      <c r="D243" s="50">
        <v>0.14091280298375722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0.0780410620392066</v>
      </c>
      <c r="D244" s="50">
        <v>0.07803365418981674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0.0960803910617359</v>
      </c>
      <c r="D245" s="50">
        <v>0.09559200546590828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0.07284665884518442</v>
      </c>
      <c r="D246" s="50">
        <v>0.07283981018463677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0.07271152339839702</v>
      </c>
      <c r="D247" s="50">
        <v>0.07270438192835675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0.10698418289616679</v>
      </c>
      <c r="D248" s="50">
        <v>0.10700149881486232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0.16376041421120163</v>
      </c>
      <c r="D249" s="50">
        <v>0.16376934603263554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0.09013192219788357</v>
      </c>
      <c r="D250" s="50">
        <v>0.09012904208841128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0.061441948905686015</v>
      </c>
      <c r="D251" s="50">
        <v>0.061443445495668686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0.17534990816829518</v>
      </c>
      <c r="D252" s="50">
        <v>0.17532334991734824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0.1754449198449435</v>
      </c>
      <c r="D253" s="50">
        <v>0.17543605472224422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0.1779796462200544</v>
      </c>
      <c r="D254" s="50">
        <v>0.177967937485744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0.0808623652502485</v>
      </c>
      <c r="D255" s="50">
        <v>0.0808608807064133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0.10129034432296952</v>
      </c>
      <c r="D256" s="50">
        <v>0.10129937822524818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0.2050619771156702</v>
      </c>
      <c r="D257" s="50">
        <v>0.20505738579712673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0.16645665092476014</v>
      </c>
      <c r="D258" s="50">
        <v>0.16645712206858443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0.04830106373619511</v>
      </c>
      <c r="D259" s="50">
        <v>0.04829922739945834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0.045679000278538995</v>
      </c>
      <c r="D260" s="50">
        <v>0.04567574312029319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0.0457985463747024</v>
      </c>
      <c r="D261" s="50">
        <v>0.04579661418125447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0.05402429136877553</v>
      </c>
      <c r="D262" s="50">
        <v>0.05401926528368527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0.09216640043964175</v>
      </c>
      <c r="D263" s="50">
        <v>0.09217540877490137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0.1031533083397027</v>
      </c>
      <c r="D264" s="50">
        <v>0.10316234211834284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0.08837783167723542</v>
      </c>
      <c r="D265" s="58">
        <v>0.08836802179407156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0.05362328998304007</v>
      </c>
      <c r="D266" s="58">
        <v>0.053620849999972006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0.04189560035901023</v>
      </c>
      <c r="D267" s="50">
        <v>0.041853108349033684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0.16401117162852527</v>
      </c>
      <c r="D268" s="50">
        <v>0.1640197223250586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0.09689956976296843</v>
      </c>
      <c r="D269" s="50">
        <v>0.09640992386799965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0.0754896609249813</v>
      </c>
      <c r="D270" s="50">
        <v>0.07548824430181314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0.1997811649716617</v>
      </c>
      <c r="D271" s="50">
        <v>0.19888743385592356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0.31320724301570746</v>
      </c>
      <c r="D272" s="50">
        <v>0.31317537634466985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0.1203156698239865</v>
      </c>
      <c r="D273" s="50">
        <v>0.12031880706441761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0.1352905396546451</v>
      </c>
      <c r="D274" s="50">
        <v>0.13528881191336023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0.05963718229143737</v>
      </c>
      <c r="D275" s="50">
        <v>0.0596443676298015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0.7243447071632179</v>
      </c>
      <c r="D276" s="50">
        <v>0.7207059742210569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0.06710213887153726</v>
      </c>
      <c r="D277" s="50">
        <v>0.06711087131461366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0.1760873751824138</v>
      </c>
      <c r="D278" s="50">
        <v>0.17610736112476247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0.20928597813477476</v>
      </c>
      <c r="D279" s="50">
        <v>0.20925689876994852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0.15253046825394062</v>
      </c>
      <c r="D280" s="50">
        <v>0.15201226033250634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0.10955231589956022</v>
      </c>
      <c r="D281" s="50">
        <v>0.10955541824460778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0.1580498462498035</v>
      </c>
      <c r="D282" s="50">
        <v>0.1572545750271614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0.024584425349586193</v>
      </c>
      <c r="D283" s="58">
        <v>0.024579766396503964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0.017105641765500765</v>
      </c>
      <c r="D284" s="58">
        <v>0.017104301204355625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0.17165486388587825</v>
      </c>
      <c r="D285" s="58">
        <v>0.17143213737702212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0.2535212357216837</v>
      </c>
      <c r="D286" s="58">
        <v>0.2535087623240295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0.05024362608383182</v>
      </c>
      <c r="D287" s="50">
        <v>0.05023628092462866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0.18228331194643227</v>
      </c>
      <c r="D288" s="58">
        <v>0.18213510072242597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0.2784522633077428</v>
      </c>
      <c r="D289" s="50">
        <v>0.27833492215700495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0.008939567989744948</v>
      </c>
      <c r="D290" s="50">
        <v>0.00893756083930898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0.01245661764355466</v>
      </c>
      <c r="D291" s="50">
        <v>0.012452752555398265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0.0684674325692074</v>
      </c>
      <c r="D292" s="50">
        <v>0.0684601879093455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0.15108690619346968</v>
      </c>
      <c r="D293" s="50">
        <v>0.15109001590217447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0.20365998197480353</v>
      </c>
      <c r="D294" s="50">
        <v>0.20366185435054718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0.2517061214916485</v>
      </c>
      <c r="D295" s="50">
        <v>0.2516418230981514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0.17977325345146394</v>
      </c>
      <c r="D296" s="50">
        <v>0.17953429829974116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0.12457650473089661</v>
      </c>
      <c r="D297" s="50">
        <v>0.1245738678815621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0.05682932840958094</v>
      </c>
      <c r="D298" s="50">
        <v>0.056828869830377785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0.08184349448854583</v>
      </c>
      <c r="D299" s="50">
        <v>0.08183479457563307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0.13001246957658885</v>
      </c>
      <c r="D300" s="50">
        <v>0.12999069649884645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0.24390677641805059</v>
      </c>
      <c r="D301" s="50">
        <v>0.24394895920605775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0.07837366733523345</v>
      </c>
      <c r="D302" s="50">
        <v>0.0783822081895568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0.13199079578608688</v>
      </c>
      <c r="D303" s="50">
        <v>0.1315562731272716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0.07275784224430448</v>
      </c>
      <c r="D304" s="50">
        <v>0.07274451635637282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0.41184528645187696</v>
      </c>
      <c r="D305" s="50">
        <v>0.4117590207204328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0.017384687052913923</v>
      </c>
      <c r="D306" s="50">
        <v>0.01738417100815684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0.04127170268752689</v>
      </c>
      <c r="D307" s="50">
        <v>0.04127244959469897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0.09616407489470775</v>
      </c>
      <c r="D308" s="50">
        <v>0.09617821896888135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0.047156096130948406</v>
      </c>
      <c r="D309" s="50">
        <v>0.04715464140671554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0.11543442673206401</v>
      </c>
      <c r="D310" s="50">
        <v>0.1154380192175352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0.04429969800047008</v>
      </c>
      <c r="D311" s="50">
        <v>0.04429680426510943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0.055705695324518856</v>
      </c>
      <c r="D312" s="50">
        <v>0.05570024552279394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0.04603980582592938</v>
      </c>
      <c r="D313" s="50">
        <v>0.04603673614024616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0.043990403663362695</v>
      </c>
      <c r="D314" s="50">
        <v>0.043993555612934616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0.008043437094010664</v>
      </c>
      <c r="D315" s="50">
        <v>0.008042036613811032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0.053099337218420126</v>
      </c>
      <c r="D316" s="50">
        <v>0.053098099637089134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0.06839568279843664</v>
      </c>
      <c r="D317" s="50">
        <v>0.06839736313277314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0.16539399418274714</v>
      </c>
      <c r="D318" s="50">
        <v>0.1654046179186981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0.017052389952891486</v>
      </c>
      <c r="D319" s="50">
        <v>0.01705129845560834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0.08933952784188001</v>
      </c>
      <c r="D320" s="50">
        <v>0.08933577921814059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0.04542936918052292</v>
      </c>
      <c r="D321" s="50">
        <v>0.045425952246265056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0.05564565018994961</v>
      </c>
      <c r="D322" s="50">
        <v>0.05563640662838733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0.0475622371163575</v>
      </c>
      <c r="D323" s="50">
        <v>0.04756060810070141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0.07520249995034431</v>
      </c>
      <c r="D324" s="50">
        <v>0.07519992425043566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0.03217606039287718</v>
      </c>
      <c r="D325" s="50">
        <v>0.0321744923468616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0.03471572111261367</v>
      </c>
      <c r="D326" s="50">
        <v>0.03471170800019567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0.03638229767915352</v>
      </c>
      <c r="D327" s="50">
        <v>0.036372423080289734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0.06217489310364649</v>
      </c>
      <c r="D328" s="50">
        <v>0.06217491698713028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0.04972255230896033</v>
      </c>
      <c r="D329" s="50">
        <v>0.04971550858382817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0.08672574876715719</v>
      </c>
      <c r="D330" s="50">
        <v>0.0867278469368112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0.05221515590276365</v>
      </c>
      <c r="D331" s="50">
        <v>0.052214172007718856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0.05667659963937495</v>
      </c>
      <c r="D332" s="50">
        <v>0.056666157664330655</v>
      </c>
      <c r="E332" s="55">
        <v>0</v>
      </c>
      <c r="F332" s="56">
        <v>0</v>
      </c>
    </row>
    <row r="333" spans="1:6" ht="15">
      <c r="A333" t="s">
        <v>695</v>
      </c>
      <c r="B333" t="s">
        <v>696</v>
      </c>
      <c r="C333">
        <v>0.04634643236707416</v>
      </c>
      <c r="D333">
        <v>0.046349064683773776</v>
      </c>
      <c r="E333">
        <v>0</v>
      </c>
      <c r="F333">
        <v>0</v>
      </c>
    </row>
    <row r="334" spans="1:6" ht="15">
      <c r="A334" t="s">
        <v>697</v>
      </c>
      <c r="B334" t="s">
        <v>698</v>
      </c>
      <c r="C334">
        <v>0.11825602830740693</v>
      </c>
      <c r="D334">
        <v>0.11826389664679382</v>
      </c>
      <c r="E334">
        <v>0</v>
      </c>
      <c r="F334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82">
        <v>44474</v>
      </c>
      <c r="B1" s="164"/>
      <c r="C1" s="164"/>
      <c r="D1" s="164"/>
      <c r="E1" s="164"/>
      <c r="F1" s="164"/>
    </row>
    <row r="2" spans="1:6" ht="49.5" customHeight="1">
      <c r="A2" s="165" t="str">
        <f>"INTERVALLES DE MARGE EN VIGUEUR LE "&amp;A1</f>
        <v>INTERVALLES DE MARGE EN VIGUEUR LE 44474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961</v>
      </c>
      <c r="C5" s="64">
        <v>0.13026838002665306</v>
      </c>
      <c r="D5" s="40">
        <v>0.13026792571817408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0.15880780182751306</v>
      </c>
      <c r="D6" s="45">
        <v>0.15880765345484388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0.34628480828098374</v>
      </c>
      <c r="D7" s="50">
        <v>0.3461945293395825</v>
      </c>
      <c r="E7" s="51">
        <v>0</v>
      </c>
      <c r="F7" s="52">
        <v>0</v>
      </c>
    </row>
    <row r="8" spans="1:6" ht="15">
      <c r="A8" s="48" t="s">
        <v>46</v>
      </c>
      <c r="B8" s="49" t="s">
        <v>962</v>
      </c>
      <c r="C8" s="39">
        <v>0.3388168002920218</v>
      </c>
      <c r="D8" s="50">
        <v>0.3387205003227042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0.06955019797776682</v>
      </c>
      <c r="D9" s="50">
        <v>0.06954541987222118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0.16142838989719108</v>
      </c>
      <c r="D10" s="50">
        <v>0.1614557245697555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0.10142687479043935</v>
      </c>
      <c r="D11" s="50">
        <v>0.1014309201930604</v>
      </c>
      <c r="E11" s="51">
        <v>0</v>
      </c>
      <c r="F11" s="52">
        <v>0</v>
      </c>
    </row>
    <row r="12" spans="1:6" ht="15">
      <c r="A12" s="48" t="s">
        <v>54</v>
      </c>
      <c r="B12" s="49" t="s">
        <v>963</v>
      </c>
      <c r="C12" s="39">
        <v>0.13579094749376797</v>
      </c>
      <c r="D12" s="50">
        <v>0.13578995213229378</v>
      </c>
      <c r="E12" s="51">
        <v>0</v>
      </c>
      <c r="F12" s="52">
        <v>0</v>
      </c>
    </row>
    <row r="13" spans="1:6" ht="15">
      <c r="A13" s="48" t="s">
        <v>56</v>
      </c>
      <c r="B13" s="49" t="s">
        <v>964</v>
      </c>
      <c r="C13" s="39">
        <v>0.10414669410408395</v>
      </c>
      <c r="D13" s="50">
        <v>0.10414975171869525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0.17363946934097027</v>
      </c>
      <c r="D14" s="50">
        <v>0.17363467405343286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0.11163657320544682</v>
      </c>
      <c r="D15" s="50">
        <v>0.11163202064711132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0.13341679249408417</v>
      </c>
      <c r="D16" s="50">
        <v>0.1334396937429154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0.08522886213254915</v>
      </c>
      <c r="D17" s="50">
        <v>0.08522914660800145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0.06445170737495116</v>
      </c>
      <c r="D18" s="50">
        <v>0.06445475953562223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0.07197846235403799</v>
      </c>
      <c r="D19" s="50">
        <v>0.0719707709624131</v>
      </c>
      <c r="E19" s="51">
        <v>0</v>
      </c>
      <c r="F19" s="52">
        <v>0</v>
      </c>
    </row>
    <row r="20" spans="1:6" ht="15">
      <c r="A20" s="48" t="s">
        <v>70</v>
      </c>
      <c r="B20" s="49" t="s">
        <v>965</v>
      </c>
      <c r="C20" s="39">
        <v>0.10355690843508131</v>
      </c>
      <c r="D20" s="50">
        <v>0.103552355247854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0.11995014107097912</v>
      </c>
      <c r="D21" s="50">
        <v>0.11996845192710892</v>
      </c>
      <c r="E21" s="51">
        <v>0</v>
      </c>
      <c r="F21" s="52">
        <v>0</v>
      </c>
    </row>
    <row r="22" spans="1:6" ht="15">
      <c r="A22" s="48" t="s">
        <v>74</v>
      </c>
      <c r="B22" s="49" t="s">
        <v>966</v>
      </c>
      <c r="C22" s="39">
        <v>0.17017763731953522</v>
      </c>
      <c r="D22" s="50">
        <v>0.17015693687585307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0.31985140253099303</v>
      </c>
      <c r="D23" s="50">
        <v>0.319691278883158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0.10196774323010131</v>
      </c>
      <c r="D24" s="50">
        <v>0.10197146372239824</v>
      </c>
      <c r="E24" s="51">
        <v>0</v>
      </c>
      <c r="F24" s="52">
        <v>0</v>
      </c>
    </row>
    <row r="25" spans="1:6" ht="15">
      <c r="A25" s="48" t="s">
        <v>80</v>
      </c>
      <c r="B25" s="49" t="s">
        <v>967</v>
      </c>
      <c r="C25" s="39">
        <v>0.08170819634242425</v>
      </c>
      <c r="D25" s="50">
        <v>0.08170872498821079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0.12893245502913536</v>
      </c>
      <c r="D26" s="50">
        <v>0.12889926080306058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0.3384732318251709</v>
      </c>
      <c r="D27" s="50">
        <v>0.3384261947190228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0.06862231732659553</v>
      </c>
      <c r="D28" s="50">
        <v>0.06862719524735358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0.07191649515012967</v>
      </c>
      <c r="D29" s="50">
        <v>0.07192144082175767</v>
      </c>
      <c r="E29" s="51">
        <v>0</v>
      </c>
      <c r="F29" s="52">
        <v>0</v>
      </c>
    </row>
    <row r="30" spans="1:6" ht="15">
      <c r="A30" s="48" t="s">
        <v>90</v>
      </c>
      <c r="B30" s="49" t="s">
        <v>968</v>
      </c>
      <c r="C30" s="39">
        <v>0.07191858853702074</v>
      </c>
      <c r="D30" s="50">
        <v>0.07192350231937616</v>
      </c>
      <c r="E30" s="51">
        <v>0</v>
      </c>
      <c r="F30" s="52">
        <v>1</v>
      </c>
    </row>
    <row r="31" spans="1:6" ht="15">
      <c r="A31" s="48" t="s">
        <v>92</v>
      </c>
      <c r="B31" s="57" t="s">
        <v>969</v>
      </c>
      <c r="C31" s="39">
        <v>0.08409541577002584</v>
      </c>
      <c r="D31" s="50">
        <v>0.08408421454230153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0.23155144618688056</v>
      </c>
      <c r="D32" s="50">
        <v>0.23037201881187208</v>
      </c>
      <c r="E32" s="51">
        <v>0</v>
      </c>
      <c r="F32" s="52">
        <v>0</v>
      </c>
    </row>
    <row r="33" spans="1:6" ht="15">
      <c r="A33" s="48" t="s">
        <v>96</v>
      </c>
      <c r="B33" s="49" t="s">
        <v>970</v>
      </c>
      <c r="C33" s="39">
        <v>0.17781918558645032</v>
      </c>
      <c r="D33" s="50">
        <v>0.17785132384115473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0.10764581659188759</v>
      </c>
      <c r="D34" s="50">
        <v>0.10763623052895158</v>
      </c>
      <c r="E34" s="51">
        <v>0</v>
      </c>
      <c r="F34" s="52">
        <v>0</v>
      </c>
    </row>
    <row r="35" spans="1:6" ht="15">
      <c r="A35" s="48" t="s">
        <v>100</v>
      </c>
      <c r="B35" s="57" t="s">
        <v>971</v>
      </c>
      <c r="C35" s="39">
        <v>0.04693383364249304</v>
      </c>
      <c r="D35" s="50">
        <v>0.04693046458030485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0.11850733578900438</v>
      </c>
      <c r="D36" s="50">
        <v>0.11851686674460357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0.08096490359079794</v>
      </c>
      <c r="D37" s="50">
        <v>0.08096816108629015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0.07493778502725049</v>
      </c>
      <c r="D38" s="50">
        <v>0.07494712172159898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0.10928947742182263</v>
      </c>
      <c r="D39" s="50">
        <v>0.10916892880212059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0.1714901399732003</v>
      </c>
      <c r="D40" s="50">
        <v>0.17148587012618854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0.0719036572779378</v>
      </c>
      <c r="D41" s="50">
        <v>0.0718976736303252</v>
      </c>
      <c r="E41" s="51">
        <v>0</v>
      </c>
      <c r="F41" s="52">
        <v>0</v>
      </c>
    </row>
    <row r="42" spans="1:6" ht="15">
      <c r="A42" s="48" t="s">
        <v>114</v>
      </c>
      <c r="B42" s="49" t="s">
        <v>972</v>
      </c>
      <c r="C42" s="39">
        <v>0.1581546941448928</v>
      </c>
      <c r="D42" s="50">
        <v>0.1580408280014402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0.16720237134063415</v>
      </c>
      <c r="D43" s="50">
        <v>0.16723318849349567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0.24305698714876717</v>
      </c>
      <c r="D44" s="50">
        <v>0.24307212736053585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0.08330301170216195</v>
      </c>
      <c r="D45" s="50">
        <v>0.08330985704413442</v>
      </c>
      <c r="E45" s="51">
        <v>0</v>
      </c>
      <c r="F45" s="52">
        <v>0</v>
      </c>
    </row>
    <row r="46" spans="1:6" ht="15">
      <c r="A46" s="48" t="s">
        <v>122</v>
      </c>
      <c r="B46" s="49" t="s">
        <v>973</v>
      </c>
      <c r="C46" s="39">
        <v>0.05455359149964667</v>
      </c>
      <c r="D46" s="50">
        <v>0.05455373205119261</v>
      </c>
      <c r="E46" s="51">
        <v>0</v>
      </c>
      <c r="F46" s="52">
        <v>0</v>
      </c>
    </row>
    <row r="47" spans="1:6" ht="15">
      <c r="A47" s="48" t="s">
        <v>124</v>
      </c>
      <c r="B47" s="49" t="s">
        <v>974</v>
      </c>
      <c r="C47" s="39">
        <v>0.05501335123228162</v>
      </c>
      <c r="D47" s="50">
        <v>0.055011811377014774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0.29672621711844466</v>
      </c>
      <c r="D48" s="50">
        <v>0.2967059452081031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0.29672621711844466</v>
      </c>
      <c r="D49" s="50">
        <v>0.2967059452081031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0.29672621711844466</v>
      </c>
      <c r="D50" s="50">
        <v>0.2967059452081031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0.18934792846278226</v>
      </c>
      <c r="D51" s="50">
        <v>0.1893996101385122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0.1800938945623628</v>
      </c>
      <c r="D52" s="50">
        <v>0.18007357659317022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0.09231544431830081</v>
      </c>
      <c r="D53" s="50">
        <v>0.09229880882030775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0.08671891643286903</v>
      </c>
      <c r="D54" s="50">
        <v>0.08629373684402371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0.06135823155797962</v>
      </c>
      <c r="D55" s="50">
        <v>0.06135562089316584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0.1154520504631694</v>
      </c>
      <c r="D56" s="50">
        <v>0.11545087638389295</v>
      </c>
      <c r="E56" s="51">
        <v>0</v>
      </c>
      <c r="F56" s="52">
        <v>0</v>
      </c>
    </row>
    <row r="57" spans="1:6" ht="15">
      <c r="A57" s="48" t="s">
        <v>144</v>
      </c>
      <c r="B57" s="49" t="s">
        <v>975</v>
      </c>
      <c r="C57" s="39">
        <v>0.07442584548058677</v>
      </c>
      <c r="D57" s="50">
        <v>0.07442432959772267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0.09370214585818</v>
      </c>
      <c r="D58" s="50">
        <v>0.09369394597500534</v>
      </c>
      <c r="E58" s="51">
        <v>0</v>
      </c>
      <c r="F58" s="52">
        <v>0</v>
      </c>
    </row>
    <row r="59" spans="1:6" ht="15">
      <c r="A59" s="48" t="s">
        <v>148</v>
      </c>
      <c r="B59" s="49" t="s">
        <v>976</v>
      </c>
      <c r="C59" s="39">
        <v>0.1360824124850398</v>
      </c>
      <c r="D59" s="50">
        <v>0.1355042403139638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0.13642857301868433</v>
      </c>
      <c r="D60" s="50">
        <v>0.1364329057391324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0.13704876512307654</v>
      </c>
      <c r="D61" s="58">
        <v>0.1370526796849853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0.18568769105028843</v>
      </c>
      <c r="D62" s="58">
        <v>0.18569922721313836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0.1408562934852288</v>
      </c>
      <c r="D63" s="58">
        <v>0.14072233600154743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0.08992298803635856</v>
      </c>
      <c r="D64" s="58">
        <v>0.08994247989194627</v>
      </c>
      <c r="E64" s="51">
        <v>0</v>
      </c>
      <c r="F64" s="52">
        <v>0</v>
      </c>
    </row>
    <row r="65" spans="1:6" ht="15">
      <c r="A65" s="48" t="s">
        <v>160</v>
      </c>
      <c r="B65" s="49" t="s">
        <v>977</v>
      </c>
      <c r="C65" s="79">
        <v>0.05383630917932672</v>
      </c>
      <c r="D65" s="58">
        <v>0.053831392108842455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0.24277678250204177</v>
      </c>
      <c r="D66" s="58">
        <v>0.24272539027398682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0.09894086412844866</v>
      </c>
      <c r="D67" s="50">
        <v>0.09894918685082696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0.0695711868786899</v>
      </c>
      <c r="D68" s="50">
        <v>0.0695818993381984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0.19588386937485122</v>
      </c>
      <c r="D69" s="50">
        <v>0.19590129324278227</v>
      </c>
      <c r="E69" s="51">
        <v>0</v>
      </c>
      <c r="F69" s="52">
        <v>0</v>
      </c>
    </row>
    <row r="70" spans="1:6" ht="15">
      <c r="A70" s="48" t="s">
        <v>170</v>
      </c>
      <c r="B70" s="49" t="s">
        <v>978</v>
      </c>
      <c r="C70" s="39">
        <v>0.10708108300823171</v>
      </c>
      <c r="D70" s="50">
        <v>0.10709132230329041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0.12129498186122942</v>
      </c>
      <c r="D71" s="50">
        <v>0.1219485626357569</v>
      </c>
      <c r="E71" s="51">
        <v>0</v>
      </c>
      <c r="F71" s="52">
        <v>0</v>
      </c>
    </row>
    <row r="72" spans="1:6" ht="15">
      <c r="A72" s="48" t="s">
        <v>174</v>
      </c>
      <c r="B72" s="49" t="s">
        <v>979</v>
      </c>
      <c r="C72" s="39">
        <v>0.0534805512919159</v>
      </c>
      <c r="D72" s="50">
        <v>0.05347800863398898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0.1193531874387059</v>
      </c>
      <c r="D73" s="50">
        <v>0.11936137252342818</v>
      </c>
      <c r="E73" s="51">
        <v>0</v>
      </c>
      <c r="F73" s="52">
        <v>0</v>
      </c>
    </row>
    <row r="74" spans="1:6" ht="15">
      <c r="A74" s="48" t="s">
        <v>178</v>
      </c>
      <c r="B74" s="49" t="s">
        <v>980</v>
      </c>
      <c r="C74" s="39">
        <v>0.06483406880391158</v>
      </c>
      <c r="D74" s="50">
        <v>0.06484331952653043</v>
      </c>
      <c r="E74" s="51">
        <v>0</v>
      </c>
      <c r="F74" s="52">
        <v>0</v>
      </c>
    </row>
    <row r="75" spans="1:6" ht="15">
      <c r="A75" s="48" t="s">
        <v>180</v>
      </c>
      <c r="B75" s="49" t="s">
        <v>981</v>
      </c>
      <c r="C75" s="39">
        <v>0.08169728714567301</v>
      </c>
      <c r="D75" s="50">
        <v>0.08170669288403912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0.16391235798382764</v>
      </c>
      <c r="D76" s="50">
        <v>0.16340242968289936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0.07180319794249038</v>
      </c>
      <c r="D77" s="50">
        <v>0.0718058457586933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0.24575241697927552</v>
      </c>
      <c r="D78" s="50">
        <v>0.24564779874912046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0.05454501467439836</v>
      </c>
      <c r="D79" s="50">
        <v>0.054546367078180114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0.19649251483567015</v>
      </c>
      <c r="D80" s="50">
        <v>0.19650477731331054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0.0695151897122386</v>
      </c>
      <c r="D81" s="50">
        <v>0.06950925267754489</v>
      </c>
      <c r="E81" s="51">
        <v>0</v>
      </c>
      <c r="F81" s="52">
        <v>0</v>
      </c>
    </row>
    <row r="82" spans="1:6" ht="15">
      <c r="A82" s="48" t="s">
        <v>194</v>
      </c>
      <c r="B82" s="49" t="s">
        <v>982</v>
      </c>
      <c r="C82" s="39">
        <v>0.07629257981404261</v>
      </c>
      <c r="D82" s="50">
        <v>0.07629364920515477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0.15200652390027797</v>
      </c>
      <c r="D83" s="50">
        <v>0.15165427599263614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0.062709079231122</v>
      </c>
      <c r="D84" s="50">
        <v>0.06270578007444588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0.06239732600420751</v>
      </c>
      <c r="D85" s="50">
        <v>0.062407000592159714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0.13388987428080273</v>
      </c>
      <c r="D86" s="50">
        <v>0.13391649630932329</v>
      </c>
      <c r="E86" s="51">
        <v>0</v>
      </c>
      <c r="F86" s="52">
        <v>0</v>
      </c>
    </row>
    <row r="87" spans="1:6" ht="15">
      <c r="A87" s="48" t="s">
        <v>204</v>
      </c>
      <c r="B87" s="57" t="s">
        <v>983</v>
      </c>
      <c r="C87" s="39">
        <v>0.12362550256481326</v>
      </c>
      <c r="D87" s="50">
        <v>0.12299195508089576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0.08257077195702393</v>
      </c>
      <c r="D88" s="50">
        <v>0.08257496430961546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0.2740915695658289</v>
      </c>
      <c r="D89" s="50">
        <v>0.2739081709217642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0.0702529027606016</v>
      </c>
      <c r="D90" s="50">
        <v>0.0702551020214439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0.06552511121411884</v>
      </c>
      <c r="D91" s="50">
        <v>0.06551643314139774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0.17075718307433513</v>
      </c>
      <c r="D92" s="50">
        <v>0.1704193503435499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0.0766885644549473</v>
      </c>
      <c r="D93" s="50">
        <v>0.07669320915469469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0.13265144541235915</v>
      </c>
      <c r="D94" s="50">
        <v>0.13264546270584826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0.18998244826095015</v>
      </c>
      <c r="D95" s="50">
        <v>0.18997272352848527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0.1044072076044574</v>
      </c>
      <c r="D96" s="50">
        <v>0.10437697280282339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0.08667124250327024</v>
      </c>
      <c r="D97" s="50">
        <v>0.08667617396946106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0.29672621711844466</v>
      </c>
      <c r="D98" s="50">
        <v>0.2967059452081031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0.11158786041905414</v>
      </c>
      <c r="D99" s="50">
        <v>0.11156058814722015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0.2186770008872742</v>
      </c>
      <c r="D100" s="50">
        <v>0.21866643074072017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0.18450647014846444</v>
      </c>
      <c r="D101" s="50">
        <v>0.18450459966961202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0.1193928450537734</v>
      </c>
      <c r="D102" s="50">
        <v>0.1193720363754626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0.2307008251902278</v>
      </c>
      <c r="D103" s="50">
        <v>0.2306555879157154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0.11958736669490508</v>
      </c>
      <c r="D104" s="50">
        <v>0.11959756276865738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0.27644523747325844</v>
      </c>
      <c r="D105" s="50">
        <v>0.2762142964944074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0.18788527240614858</v>
      </c>
      <c r="D106" s="50">
        <v>0.1878915767466664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0.052123894015102534</v>
      </c>
      <c r="D107" s="50">
        <v>0.052117404025684266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0.08064093690312313</v>
      </c>
      <c r="D108" s="50">
        <v>0.08064637069518579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0.07526061130735032</v>
      </c>
      <c r="D109" s="50">
        <v>0.07526354980536085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0.1468257055747384</v>
      </c>
      <c r="D110" s="50">
        <v>0.1468053155446976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0.15580493440309073</v>
      </c>
      <c r="D111" s="50">
        <v>0.1558495491518097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0.18076356043115094</v>
      </c>
      <c r="D112" s="50">
        <v>0.18072594347301907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0.29672621711844466</v>
      </c>
      <c r="D113" s="50">
        <v>0.2967059452081031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0.29672621711844466</v>
      </c>
      <c r="D114" s="50">
        <v>0.2967059452081031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0.29672621711844466</v>
      </c>
      <c r="D115" s="50">
        <v>0.2967059452081031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0.29672621711844466</v>
      </c>
      <c r="D116" s="50">
        <v>0.2967059452081031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0.092766887528904</v>
      </c>
      <c r="D117" s="50">
        <v>0.09275540726015415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0.05806761021427902</v>
      </c>
      <c r="D118" s="50">
        <v>0.0580737206788622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0.20641959009033495</v>
      </c>
      <c r="D119" s="50">
        <v>0.20642312542478197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0.10644182131114598</v>
      </c>
      <c r="D120" s="50">
        <v>0.10644317939863593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0.18352724623575434</v>
      </c>
      <c r="D121" s="50">
        <v>0.18350166683736963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0.19584343937047816</v>
      </c>
      <c r="D122" s="50">
        <v>0.19581479676471758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0.11235751896024795</v>
      </c>
      <c r="D123" s="50">
        <v>0.111801548344919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0.05338004175960141</v>
      </c>
      <c r="D124" s="50">
        <v>0.05337531785551956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0.09991469140465598</v>
      </c>
      <c r="D125" s="50">
        <v>0.09991276948630198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0.19965620451479235</v>
      </c>
      <c r="D126" s="50">
        <v>0.19964310399785618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0.255248250478462</v>
      </c>
      <c r="D127" s="50">
        <v>0.25520508849180673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0.09866106090574864</v>
      </c>
      <c r="D128" s="50">
        <v>0.09865318503424503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0.11276681463325812</v>
      </c>
      <c r="D129" s="50">
        <v>0.11262689197469825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984</v>
      </c>
      <c r="C130" s="39">
        <v>0.07698097520500158</v>
      </c>
      <c r="D130" s="50">
        <v>0.07697673257811218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985</v>
      </c>
      <c r="C131" s="39">
        <v>0.09876666539232676</v>
      </c>
      <c r="D131" s="50">
        <v>0.09877252552573182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0.4086295856871677</v>
      </c>
      <c r="D132" s="50">
        <v>0.4081512156526259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0.19090735732536152</v>
      </c>
      <c r="D133" s="50">
        <v>0.1908645360952923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0.0684370971683535</v>
      </c>
      <c r="D134" s="50">
        <v>0.06838200256619384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0.061989604859606015</v>
      </c>
      <c r="D135" s="50">
        <v>0.06198566247068435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0.05247663060210683</v>
      </c>
      <c r="D136" s="50">
        <v>0.05246422024603473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0.17730344139302912</v>
      </c>
      <c r="D137" s="50">
        <v>0.17733574957315648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0.13097578934993917</v>
      </c>
      <c r="D138" s="50">
        <v>0.1309778840512753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0.36641711667890886</v>
      </c>
      <c r="D139" s="50">
        <v>0.36625155039242996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986</v>
      </c>
      <c r="C140" s="39">
        <v>0.2286970011387632</v>
      </c>
      <c r="D140" s="50">
        <v>0.22870480110777497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987</v>
      </c>
      <c r="C141" s="39">
        <v>0.22931858991920778</v>
      </c>
      <c r="D141" s="50">
        <v>0.2293256954583156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0.17577616947789892</v>
      </c>
      <c r="D142" s="50">
        <v>0.175751448265559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0.26273892223569273</v>
      </c>
      <c r="D143" s="50">
        <v>0.26277043643751413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0.2624797078866849</v>
      </c>
      <c r="D144" s="50">
        <v>0.2625118045155568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988</v>
      </c>
      <c r="C145" s="39">
        <v>0.2290456128066892</v>
      </c>
      <c r="D145" s="50">
        <v>0.22904378428893934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0.031227433813717766</v>
      </c>
      <c r="D146" s="50">
        <v>0.03122225558390926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0.06493519074990856</v>
      </c>
      <c r="D147" s="50">
        <v>0.0649399690449029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0.5172475252571435</v>
      </c>
      <c r="D148" s="50">
        <v>0.5169602162559145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0.2233170045984027</v>
      </c>
      <c r="D149" s="50">
        <v>0.22329374844532973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989</v>
      </c>
      <c r="C150" s="39">
        <v>0.04613522447510843</v>
      </c>
      <c r="D150" s="50">
        <v>0.046129469696527765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990</v>
      </c>
      <c r="C151" s="39">
        <v>0.08450171165649834</v>
      </c>
      <c r="D151" s="50">
        <v>0.08450452943933587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991</v>
      </c>
      <c r="C152" s="39">
        <v>0.056950841851507214</v>
      </c>
      <c r="D152" s="50">
        <v>0.056945784247955294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0.1425743885346124</v>
      </c>
      <c r="D153" s="50">
        <v>0.14256932700101102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992</v>
      </c>
      <c r="C154" s="39">
        <v>0.06489469312972165</v>
      </c>
      <c r="D154" s="50">
        <v>0.06489935281230265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0.19063141366230096</v>
      </c>
      <c r="D155" s="50">
        <v>0.19063865086268805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993</v>
      </c>
      <c r="C156" s="39">
        <v>0.09435548630872484</v>
      </c>
      <c r="D156" s="50">
        <v>0.09449585871254174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0.07235182051707423</v>
      </c>
      <c r="D157" s="50">
        <v>0.07326940905154387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0.09115700810400694</v>
      </c>
      <c r="D158" s="50">
        <v>0.09117158203602821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0.12135316889504691</v>
      </c>
      <c r="D159" s="50">
        <v>0.12131799688823006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0.19784207338085938</v>
      </c>
      <c r="D160" s="50">
        <v>0.19780937840857218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0.29173454732275894</v>
      </c>
      <c r="D161" s="50">
        <v>0.29167139087126326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0.3678574950588751</v>
      </c>
      <c r="D162" s="50">
        <v>0.36685272033222593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0.10153464913294193</v>
      </c>
      <c r="D163" s="50">
        <v>0.10150213631099131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0.1640305114850626</v>
      </c>
      <c r="D164" s="50">
        <v>0.16403467186084908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0.0919717713723913</v>
      </c>
      <c r="D165" s="50">
        <v>0.09198064042123508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0.1574056361854307</v>
      </c>
      <c r="D166" s="50">
        <v>0.15737517148015578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994</v>
      </c>
      <c r="C167" s="39">
        <v>0.1832619755518145</v>
      </c>
      <c r="D167" s="50">
        <v>0.18325180008144668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0.1265992465986752</v>
      </c>
      <c r="D168" s="50">
        <v>0.12628757644952487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0.12934513744361917</v>
      </c>
      <c r="D169" s="50">
        <v>0.12933792731006605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0.059931698052411234</v>
      </c>
      <c r="D170" s="50">
        <v>0.059930005109169335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0.31417451394686685</v>
      </c>
      <c r="D171" s="50">
        <v>0.31415929800359405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995</v>
      </c>
      <c r="C172" s="39">
        <v>0.06457853421706508</v>
      </c>
      <c r="D172" s="50">
        <v>0.0645834876435907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996</v>
      </c>
      <c r="C173" s="39">
        <v>0.1599335158279689</v>
      </c>
      <c r="D173" s="50">
        <v>0.15959864176343938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997</v>
      </c>
      <c r="C174" s="39">
        <v>0.12642469868888923</v>
      </c>
      <c r="D174" s="50">
        <v>0.12643793886665647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0.11677307114431441</v>
      </c>
      <c r="D175" s="50">
        <v>0.11677073873942467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0.2922518783632445</v>
      </c>
      <c r="D176" s="50">
        <v>0.2919772634215223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0.132451850499844</v>
      </c>
      <c r="D177" s="58">
        <v>0.13245595506095212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998</v>
      </c>
      <c r="C178" s="39">
        <v>0.15537793917249512</v>
      </c>
      <c r="D178" s="50">
        <v>0.15536558072098341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0.060877945029494916</v>
      </c>
      <c r="D179" s="50">
        <v>0.060879553054564564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0.17542907333212426</v>
      </c>
      <c r="D180" s="50">
        <v>0.1754320504510769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0.17246452504422394</v>
      </c>
      <c r="D181" s="50">
        <v>0.1716020856025745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0.14472192667365472</v>
      </c>
      <c r="D182" s="50">
        <v>0.14473688324865502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0.19944044110662942</v>
      </c>
      <c r="D183" s="50">
        <v>0.19943408761552053</v>
      </c>
      <c r="E183" s="51">
        <v>0</v>
      </c>
      <c r="F183" s="52">
        <v>0</v>
      </c>
    </row>
    <row r="184" spans="1:6" ht="15">
      <c r="A184" s="48" t="s">
        <v>398</v>
      </c>
      <c r="B184" s="49" t="s">
        <v>999</v>
      </c>
      <c r="C184" s="39">
        <v>0.08890488160254234</v>
      </c>
      <c r="D184" s="50">
        <v>0.08889035579009642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0.08135228253374355</v>
      </c>
      <c r="D185" s="50">
        <v>0.08135016394871633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0.0981946499162114</v>
      </c>
      <c r="D186" s="50">
        <v>0.09819105572368629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0.12515516578044877</v>
      </c>
      <c r="D187" s="50">
        <v>0.12515062061503085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1000</v>
      </c>
      <c r="C188" s="39">
        <v>0.05715923097556387</v>
      </c>
      <c r="D188" s="50">
        <v>0.05715885607330642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0.09916881941572336</v>
      </c>
      <c r="D189" s="50">
        <v>0.09917509837539018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0.12894818563710458</v>
      </c>
      <c r="D190" s="50">
        <v>0.12897265251697776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1001</v>
      </c>
      <c r="C191" s="39">
        <v>0.057886242045942844</v>
      </c>
      <c r="D191" s="50">
        <v>0.05788383469763125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1002</v>
      </c>
      <c r="C192" s="39">
        <v>0.2327048788750038</v>
      </c>
      <c r="D192" s="50">
        <v>0.23272559594771192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0.14199460126123054</v>
      </c>
      <c r="D193" s="50">
        <v>0.14134902353132056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0.1795688116993147</v>
      </c>
      <c r="D194" s="50">
        <v>0.179552434975902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0.1959072712097691</v>
      </c>
      <c r="D195" s="50">
        <v>0.19592678655369972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0.12392029907961666</v>
      </c>
      <c r="D196" s="50">
        <v>0.12379464232137272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0.07016068441818758</v>
      </c>
      <c r="D197" s="50">
        <v>0.07016542143062288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0.1060137793934567</v>
      </c>
      <c r="D198" s="50">
        <v>0.10598515931596486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0.17046730399462168</v>
      </c>
      <c r="D199" s="50">
        <v>0.17177770175642063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0.07041107056042908</v>
      </c>
      <c r="D200" s="50">
        <v>0.07040753412908901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0.06033395606989516</v>
      </c>
      <c r="D201" s="50">
        <v>0.06033632851572909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0.20163234218398482</v>
      </c>
      <c r="D202" s="50">
        <v>0.20164929964445344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0.19446418821552564</v>
      </c>
      <c r="D203" s="50">
        <v>0.19446737186741464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0.38769872678510553</v>
      </c>
      <c r="D204" s="50">
        <v>0.38748878646507884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0.20786050569333112</v>
      </c>
      <c r="D205" s="50">
        <v>0.2078484704743171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0.06900784265762729</v>
      </c>
      <c r="D206" s="50">
        <v>0.06900683098459531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0.12550604177011643</v>
      </c>
      <c r="D207" s="50">
        <v>0.12548454532422124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0.24778032194694616</v>
      </c>
      <c r="D208" s="50">
        <v>0.24771456597346708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0.08954155177064593</v>
      </c>
      <c r="D209" s="50">
        <v>0.08952475474162391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0.16578857468184705</v>
      </c>
      <c r="D210" s="50">
        <v>0.16582731485938243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0.15213590368563676</v>
      </c>
      <c r="D211" s="50">
        <v>0.15213556069329803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0.07335720458709633</v>
      </c>
      <c r="D212" s="58">
        <v>0.07335286821027019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0.18418077654771292</v>
      </c>
      <c r="D213" s="58">
        <v>0.18420933178987847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0.14890504261163623</v>
      </c>
      <c r="D214" s="50">
        <v>0.1481441388871998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0.09155663102285888</v>
      </c>
      <c r="D215" s="50">
        <v>0.09155999464150073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1003</v>
      </c>
      <c r="C216" s="39">
        <v>0.18597669453825344</v>
      </c>
      <c r="D216" s="50">
        <v>0.18601369896841471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1004</v>
      </c>
      <c r="C217" s="39">
        <v>0.06809693789244312</v>
      </c>
      <c r="D217" s="50">
        <v>0.06809431332009505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0.08569399938726042</v>
      </c>
      <c r="D218" s="50">
        <v>0.08570200600180675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0.10035729705454272</v>
      </c>
      <c r="D219" s="50">
        <v>0.10034836810051478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0.10766563991134653</v>
      </c>
      <c r="D220" s="50">
        <v>0.10767604751727766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0.11821995122776977</v>
      </c>
      <c r="D221" s="50">
        <v>0.11821636159314702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0.20966648876760802</v>
      </c>
      <c r="D222" s="50">
        <v>0.20963810956060763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0.14426426997589284</v>
      </c>
      <c r="D223" s="50">
        <v>0.14426215939830345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0.2440303353075681</v>
      </c>
      <c r="D224" s="50">
        <v>0.24346652452622192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1005</v>
      </c>
      <c r="C225" s="39">
        <v>0.0658628352440224</v>
      </c>
      <c r="D225" s="50">
        <v>0.06585377354490321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0.09301477519410402</v>
      </c>
      <c r="D226" s="62">
        <v>0.0929951934798334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0.09339038109844065</v>
      </c>
      <c r="D227" s="50">
        <v>0.09339059467561886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1006</v>
      </c>
      <c r="C228" s="39">
        <v>0.063740791800631</v>
      </c>
      <c r="D228" s="50">
        <v>0.0637407561709553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0.18922921101674678</v>
      </c>
      <c r="D229" s="50">
        <v>0.18916417692307508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0.05870506290944763</v>
      </c>
      <c r="D230" s="50">
        <v>0.05870580305109591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0.17680903733821438</v>
      </c>
      <c r="D231" s="50">
        <v>0.17681957099581574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1007</v>
      </c>
      <c r="C232" s="39">
        <v>0.17673108191697248</v>
      </c>
      <c r="D232" s="50">
        <v>0.1767392254245865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0.07233823505993658</v>
      </c>
      <c r="D233" s="50">
        <v>0.0723367473051219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1008</v>
      </c>
      <c r="C234" s="39">
        <v>0.09151134809262666</v>
      </c>
      <c r="D234" s="50">
        <v>0.09151923086570973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1009</v>
      </c>
      <c r="C235" s="39">
        <v>0.05391876236721066</v>
      </c>
      <c r="D235" s="50">
        <v>0.05391246555937731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0.06719293446701757</v>
      </c>
      <c r="D236" s="50">
        <v>0.06719209946579638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0.160584897696178</v>
      </c>
      <c r="D237" s="50">
        <v>0.15977268309869852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0.46082568408499236</v>
      </c>
      <c r="D238" s="50">
        <v>0.45978973650133836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0.17929431078515373</v>
      </c>
      <c r="D239" s="50">
        <v>0.17928978049953168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0.1681393860179464</v>
      </c>
      <c r="D240" s="50">
        <v>0.16811642985234743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0.06458642948903513</v>
      </c>
      <c r="D241" s="50">
        <v>0.0645923338093198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0.21269217630976484</v>
      </c>
      <c r="D242" s="50">
        <v>0.21251637463952797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0.14093578803949658</v>
      </c>
      <c r="D243" s="50">
        <v>0.14091280298375722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0.0780410620392066</v>
      </c>
      <c r="D244" s="50">
        <v>0.07803365418981674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1010</v>
      </c>
      <c r="C245" s="39">
        <v>0.0960803910617359</v>
      </c>
      <c r="D245" s="50">
        <v>0.09559200546590828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1011</v>
      </c>
      <c r="C246" s="39">
        <v>0.07284665884518442</v>
      </c>
      <c r="D246" s="50">
        <v>0.07283981018463677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0.07271152339839702</v>
      </c>
      <c r="D247" s="50">
        <v>0.07270438192835675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1012</v>
      </c>
      <c r="C248" s="39">
        <v>0.10698418289616679</v>
      </c>
      <c r="D248" s="50">
        <v>0.10700149881486232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0.16376041421120163</v>
      </c>
      <c r="D249" s="50">
        <v>0.16376934603263554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0.09013192219788357</v>
      </c>
      <c r="D250" s="50">
        <v>0.09012904208841128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0.061441948905686015</v>
      </c>
      <c r="D251" s="50">
        <v>0.061443445495668686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0.17534990816829518</v>
      </c>
      <c r="D252" s="50">
        <v>0.17532334991734824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0.1754449198449435</v>
      </c>
      <c r="D253" s="50">
        <v>0.17543605472224422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0.1779796462200544</v>
      </c>
      <c r="D254" s="50">
        <v>0.177967937485744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0.0808623652502485</v>
      </c>
      <c r="D255" s="50">
        <v>0.0808608807064133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1013</v>
      </c>
      <c r="C256" s="39">
        <v>0.10129034432296952</v>
      </c>
      <c r="D256" s="50">
        <v>0.10129937822524818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0.2050619771156702</v>
      </c>
      <c r="D257" s="50">
        <v>0.20505738579712673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0.16645665092476014</v>
      </c>
      <c r="D258" s="50">
        <v>0.16645712206858443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1014</v>
      </c>
      <c r="C259" s="79">
        <v>0.04830106373619511</v>
      </c>
      <c r="D259" s="50">
        <v>0.04829922739945834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1015</v>
      </c>
      <c r="C260" s="79">
        <v>0.045679000278538995</v>
      </c>
      <c r="D260" s="50">
        <v>0.04567574312029319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1016</v>
      </c>
      <c r="C261" s="79">
        <v>0.0457985463747024</v>
      </c>
      <c r="D261" s="50">
        <v>0.04579661418125447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0.05402429136877553</v>
      </c>
      <c r="D262" s="50">
        <v>0.05401926528368527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0.09216640043964175</v>
      </c>
      <c r="D263" s="50">
        <v>0.09217540877490137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0.1031533083397027</v>
      </c>
      <c r="D264" s="50">
        <v>0.10316234211834284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0.08837783167723542</v>
      </c>
      <c r="D265" s="58">
        <v>0.08836802179407156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1017</v>
      </c>
      <c r="C266" s="39">
        <v>0.05362328998304007</v>
      </c>
      <c r="D266" s="58">
        <v>0.053620849999972006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0.04189560035901023</v>
      </c>
      <c r="D267" s="50">
        <v>0.041853108349033684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0.16401117162852527</v>
      </c>
      <c r="D268" s="50">
        <v>0.1640197223250586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0.09689956976296843</v>
      </c>
      <c r="D269" s="50">
        <v>0.09640992386799965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0.0754896609249813</v>
      </c>
      <c r="D270" s="50">
        <v>0.07548824430181314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0.1997811649716617</v>
      </c>
      <c r="D271" s="50">
        <v>0.19888743385592356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1018</v>
      </c>
      <c r="C272" s="39">
        <v>0.31320724301570746</v>
      </c>
      <c r="D272" s="50">
        <v>0.31317537634466985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0.1203156698239865</v>
      </c>
      <c r="D273" s="50">
        <v>0.12031880706441761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0.1352905396546451</v>
      </c>
      <c r="D274" s="50">
        <v>0.13528881191336023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0.05963718229143737</v>
      </c>
      <c r="D275" s="50">
        <v>0.0596443676298015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0.7243447071632179</v>
      </c>
      <c r="D276" s="50">
        <v>0.7207059742210569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1019</v>
      </c>
      <c r="C277" s="39">
        <v>0.06710213887153726</v>
      </c>
      <c r="D277" s="50">
        <v>0.06711087131461366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0.1760873751824138</v>
      </c>
      <c r="D278" s="50">
        <v>0.17610736112476247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0.20928597813477476</v>
      </c>
      <c r="D279" s="50">
        <v>0.20925689876994852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1020</v>
      </c>
      <c r="C280" s="39">
        <v>0.15253046825394062</v>
      </c>
      <c r="D280" s="50">
        <v>0.15201226033250634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0.10955231589956022</v>
      </c>
      <c r="D281" s="50">
        <v>0.10955541824460778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0.1580498462498035</v>
      </c>
      <c r="D282" s="50">
        <v>0.1572545750271614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1021</v>
      </c>
      <c r="C283" s="39">
        <v>0.024584425349586193</v>
      </c>
      <c r="D283" s="58">
        <v>0.024579766396503964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0.017105641765500765</v>
      </c>
      <c r="D284" s="58">
        <v>0.017104301204355625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0.17165486388587825</v>
      </c>
      <c r="D285" s="58">
        <v>0.17143213737702212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0.2535212357216837</v>
      </c>
      <c r="D286" s="58">
        <v>0.2535087623240295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0.05024362608383182</v>
      </c>
      <c r="D287" s="50">
        <v>0.05023628092462866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0.18228331194643227</v>
      </c>
      <c r="D288" s="58">
        <v>0.18213510072242597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0.2784522633077428</v>
      </c>
      <c r="D289" s="50">
        <v>0.27833492215700495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0.008939567989744948</v>
      </c>
      <c r="D290" s="50">
        <v>0.00893756083930898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0.01245661764355466</v>
      </c>
      <c r="D291" s="50">
        <v>0.012452752555398265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0.0684674325692074</v>
      </c>
      <c r="D292" s="50">
        <v>0.0684601879093455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0.15108690619346968</v>
      </c>
      <c r="D293" s="50">
        <v>0.15109001590217447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0.20365998197480353</v>
      </c>
      <c r="D294" s="50">
        <v>0.20366185435054718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0.2517061214916485</v>
      </c>
      <c r="D295" s="50">
        <v>0.2516418230981514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0.17977325345146394</v>
      </c>
      <c r="D296" s="50">
        <v>0.17953429829974116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0.12457650473089661</v>
      </c>
      <c r="D297" s="50">
        <v>0.1245738678815621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1022</v>
      </c>
      <c r="C298" s="39">
        <v>0.05682932840958094</v>
      </c>
      <c r="D298" s="50">
        <v>0.056828869830377785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0.08184349448854583</v>
      </c>
      <c r="D299" s="50">
        <v>0.08183479457563307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0.13001246957658885</v>
      </c>
      <c r="D300" s="50">
        <v>0.12999069649884645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0.24390677641805059</v>
      </c>
      <c r="D301" s="50">
        <v>0.24394895920605775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0.07837366733523345</v>
      </c>
      <c r="D302" s="50">
        <v>0.0783822081895568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0.13199079578608688</v>
      </c>
      <c r="D303" s="50">
        <v>0.1315562731272716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1023</v>
      </c>
      <c r="C304" s="39">
        <v>0.07275784224430448</v>
      </c>
      <c r="D304" s="50">
        <v>0.07274451635637282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0.41184528645187696</v>
      </c>
      <c r="D305" s="50">
        <v>0.4117590207204328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0.017384687052913923</v>
      </c>
      <c r="D306" s="50">
        <v>0.01738417100815684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0.04127170268752689</v>
      </c>
      <c r="D307" s="50">
        <v>0.04127244959469897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0.09616407489470775</v>
      </c>
      <c r="D308" s="50">
        <v>0.09617821896888135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0.047156096130948406</v>
      </c>
      <c r="D309" s="50">
        <v>0.04715464140671554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0.11543442673206401</v>
      </c>
      <c r="D310" s="50">
        <v>0.1154380192175352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0.04429969800047008</v>
      </c>
      <c r="D311" s="50">
        <v>0.04429680426510943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0.055705695324518856</v>
      </c>
      <c r="D312" s="50">
        <v>0.05570024552279394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0.04603980582592938</v>
      </c>
      <c r="D313" s="50">
        <v>0.04603673614024616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0.043990403663362695</v>
      </c>
      <c r="D314" s="50">
        <v>0.043993555612934616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0.008043437094010664</v>
      </c>
      <c r="D315" s="50">
        <v>0.008042036613811032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0.053099337218420126</v>
      </c>
      <c r="D316" s="50">
        <v>0.053098099637089134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0.06839568279843664</v>
      </c>
      <c r="D317" s="50">
        <v>0.06839736313277314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0.16539399418274714</v>
      </c>
      <c r="D318" s="50">
        <v>0.1654046179186981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0.017052389952891486</v>
      </c>
      <c r="D319" s="50">
        <v>0.01705129845560834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0.08933952784188001</v>
      </c>
      <c r="D320" s="50">
        <v>0.08933577921814059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1024</v>
      </c>
      <c r="C321" s="39">
        <v>0.04542936918052292</v>
      </c>
      <c r="D321" s="50">
        <v>0.045425952246265056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0.05564565018994961</v>
      </c>
      <c r="D322" s="50">
        <v>0.05563640662838733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1025</v>
      </c>
      <c r="C323" s="39">
        <v>0.0475622371163575</v>
      </c>
      <c r="D323" s="50">
        <v>0.04756060810070141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1026</v>
      </c>
      <c r="C324" s="39">
        <v>0.07520249995034431</v>
      </c>
      <c r="D324" s="50">
        <v>0.07519992425043566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0.03217606039287718</v>
      </c>
      <c r="D325" s="50">
        <v>0.0321744923468616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0.03471572111261367</v>
      </c>
      <c r="D326" s="50">
        <v>0.03471170800019567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0.03638229767915352</v>
      </c>
      <c r="D327" s="50">
        <v>0.036372423080289734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0.06217489310364649</v>
      </c>
      <c r="D328" s="50">
        <v>0.06217491698713028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0.04972255230896033</v>
      </c>
      <c r="D329" s="50">
        <v>0.04971550858382817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0.08672574876715719</v>
      </c>
      <c r="D330" s="50">
        <v>0.0867278469368112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0.05221515590276365</v>
      </c>
      <c r="D331" s="50">
        <v>0.052214172007718856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1027</v>
      </c>
      <c r="C332" s="39">
        <v>0.05667659963937495</v>
      </c>
      <c r="D332" s="50">
        <v>0.056666157664330655</v>
      </c>
      <c r="E332" s="51">
        <v>0</v>
      </c>
      <c r="F332" s="52">
        <v>0</v>
      </c>
    </row>
    <row r="333" spans="1:6" ht="15">
      <c r="A333" t="s">
        <v>695</v>
      </c>
      <c r="B333" t="s">
        <v>696</v>
      </c>
      <c r="C333">
        <v>0.04634643236707416</v>
      </c>
      <c r="D333">
        <v>0.046349064683773776</v>
      </c>
      <c r="E333">
        <v>0</v>
      </c>
      <c r="F333">
        <v>0</v>
      </c>
    </row>
    <row r="334" spans="1:6" ht="15">
      <c r="A334" t="s">
        <v>697</v>
      </c>
      <c r="B334" t="s">
        <v>698</v>
      </c>
      <c r="C334">
        <v>0.11825602830740693</v>
      </c>
      <c r="D334">
        <v>0.11826389664679382</v>
      </c>
      <c r="E334">
        <v>0</v>
      </c>
      <c r="F334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8" t="str">
        <f>"INTERVALLES DE MARGE EN VIGUEUR LE "&amp;'OPTIONS - INTERVALLES DE MARGE'!A1</f>
        <v>INTERVALLES DE MARGE EN VIGUEUR LE 44474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0.0012322030744501232</v>
      </c>
      <c r="D5" s="50">
        <v>0.0012316092218673743</v>
      </c>
    </row>
    <row r="6" spans="1:4" ht="15">
      <c r="A6" s="48" t="s">
        <v>701</v>
      </c>
      <c r="B6" s="49" t="s">
        <v>700</v>
      </c>
      <c r="C6" s="39">
        <v>0.0016979471657585694</v>
      </c>
      <c r="D6" s="50">
        <v>0.0016972134549075068</v>
      </c>
    </row>
    <row r="7" spans="1:4" ht="15">
      <c r="A7" s="48" t="s">
        <v>702</v>
      </c>
      <c r="B7" s="49" t="s">
        <v>700</v>
      </c>
      <c r="C7" s="39">
        <v>0.002102967420145381</v>
      </c>
      <c r="D7" s="50">
        <v>0.002102443975444991</v>
      </c>
    </row>
    <row r="8" spans="1:4" ht="15">
      <c r="A8" s="48" t="s">
        <v>703</v>
      </c>
      <c r="B8" s="49" t="s">
        <v>700</v>
      </c>
      <c r="C8" s="39">
        <v>0.00221269075022879</v>
      </c>
      <c r="D8" s="50">
        <v>0.002212136864786003</v>
      </c>
    </row>
    <row r="9" spans="1:4" ht="15">
      <c r="A9" s="48" t="s">
        <v>704</v>
      </c>
      <c r="B9" s="49" t="s">
        <v>1028</v>
      </c>
      <c r="C9" s="39">
        <v>0.01731765768124499</v>
      </c>
      <c r="D9" s="50">
        <v>0.01731762392309776</v>
      </c>
    </row>
    <row r="10" spans="1:4" ht="15">
      <c r="A10" s="48" t="s">
        <v>706</v>
      </c>
      <c r="B10" s="49" t="s">
        <v>1029</v>
      </c>
      <c r="C10" s="39">
        <v>0.008232974186596482</v>
      </c>
      <c r="D10" s="50">
        <v>0.00827447105706832</v>
      </c>
    </row>
    <row r="11" spans="1:4" ht="15">
      <c r="A11" s="48" t="s">
        <v>708</v>
      </c>
      <c r="B11" s="49" t="s">
        <v>1030</v>
      </c>
      <c r="C11" s="39">
        <v>0.0036833997976342204</v>
      </c>
      <c r="D11" s="50">
        <v>0.003680155554885975</v>
      </c>
    </row>
    <row r="12" spans="1:4" ht="14.25" customHeight="1">
      <c r="A12" s="48" t="s">
        <v>710</v>
      </c>
      <c r="B12" s="49" t="s">
        <v>711</v>
      </c>
      <c r="C12" s="39">
        <v>0.0008511789334767403</v>
      </c>
      <c r="D12" s="50">
        <v>0.0008507119373626052</v>
      </c>
    </row>
    <row r="13" spans="1:4" ht="15">
      <c r="A13" s="48" t="s">
        <v>712</v>
      </c>
      <c r="B13" s="49" t="s">
        <v>711</v>
      </c>
      <c r="C13" s="39">
        <v>0.0013587884944076991</v>
      </c>
      <c r="D13" s="50">
        <v>0.0013581723390323189</v>
      </c>
    </row>
    <row r="14" spans="1:4" ht="15">
      <c r="A14" s="48" t="s">
        <v>713</v>
      </c>
      <c r="B14" s="49" t="s">
        <v>711</v>
      </c>
      <c r="C14" s="39">
        <v>0.0016483350633084252</v>
      </c>
      <c r="D14" s="50">
        <v>0.0016476094062258632</v>
      </c>
    </row>
    <row r="15" spans="1:4" ht="15">
      <c r="A15" s="48" t="s">
        <v>714</v>
      </c>
      <c r="B15" s="49" t="s">
        <v>711</v>
      </c>
      <c r="C15" s="39">
        <v>0.0021287146669675713</v>
      </c>
      <c r="D15" s="50">
        <v>0.002127762725260408</v>
      </c>
    </row>
    <row r="16" spans="1:4" ht="15">
      <c r="A16" s="48" t="s">
        <v>715</v>
      </c>
      <c r="B16" s="49" t="s">
        <v>1031</v>
      </c>
      <c r="C16" s="39">
        <v>0.03615459828950351</v>
      </c>
      <c r="D16" s="50">
        <v>0.0361377614827266</v>
      </c>
    </row>
    <row r="17" spans="1:4" ht="15">
      <c r="A17" s="48" t="s">
        <v>717</v>
      </c>
      <c r="B17" s="49" t="s">
        <v>1032</v>
      </c>
      <c r="C17" s="39">
        <v>0.04529208271878157</v>
      </c>
      <c r="D17" s="50">
        <v>0.04528863909310867</v>
      </c>
    </row>
    <row r="18" spans="1:4" ht="15">
      <c r="A18" s="48" t="s">
        <v>719</v>
      </c>
      <c r="B18" s="49" t="s">
        <v>1033</v>
      </c>
      <c r="C18" s="39">
        <v>0.045616356243326356</v>
      </c>
      <c r="D18" s="50">
        <v>0.0456135347346783</v>
      </c>
    </row>
    <row r="19" spans="1:4" ht="15">
      <c r="A19" s="48" t="s">
        <v>721</v>
      </c>
      <c r="B19" s="49" t="s">
        <v>722</v>
      </c>
      <c r="C19" s="39">
        <v>0.027997286074509325</v>
      </c>
      <c r="D19" s="50">
        <v>0.027738488024928804</v>
      </c>
    </row>
    <row r="20" spans="1:4" ht="15">
      <c r="A20" s="48" t="s">
        <v>723</v>
      </c>
      <c r="B20" s="49" t="s">
        <v>722</v>
      </c>
      <c r="C20" s="39">
        <v>0.037209070771249485</v>
      </c>
      <c r="D20" s="50">
        <v>0.03683458556893376</v>
      </c>
    </row>
    <row r="21" spans="1:4" ht="15">
      <c r="A21" s="48" t="s">
        <v>724</v>
      </c>
      <c r="B21" s="53" t="s">
        <v>722</v>
      </c>
      <c r="C21" s="39">
        <v>0.049738466013965435</v>
      </c>
      <c r="D21" s="50">
        <v>0.049733035232587056</v>
      </c>
    </row>
    <row r="22" spans="1:4" ht="15">
      <c r="A22" s="48" t="s">
        <v>725</v>
      </c>
      <c r="B22" s="49" t="s">
        <v>1034</v>
      </c>
      <c r="C22" s="39">
        <v>0.04503827308755212</v>
      </c>
      <c r="D22" s="50">
        <v>0.04503526664155803</v>
      </c>
    </row>
    <row r="23" spans="1:4" ht="15">
      <c r="A23" s="48" t="s">
        <v>727</v>
      </c>
      <c r="B23" s="49" t="s">
        <v>1035</v>
      </c>
      <c r="C23" s="39">
        <v>0.22041381336955035</v>
      </c>
      <c r="D23" s="50">
        <v>0.22038910159731695</v>
      </c>
    </row>
    <row r="24" spans="1:4" ht="15">
      <c r="A24" s="48" t="s">
        <v>729</v>
      </c>
      <c r="B24" s="49" t="s">
        <v>1036</v>
      </c>
      <c r="C24" s="39">
        <v>0.11553451123697991</v>
      </c>
      <c r="D24" s="50">
        <v>0.11553654149209076</v>
      </c>
    </row>
    <row r="25" spans="1:4" ht="15">
      <c r="A25" s="48" t="s">
        <v>731</v>
      </c>
      <c r="B25" s="49" t="s">
        <v>1037</v>
      </c>
      <c r="C25" s="39">
        <v>0.0484978652811161</v>
      </c>
      <c r="D25" s="50">
        <v>0.04849644434321767</v>
      </c>
    </row>
    <row r="26" spans="1:4" ht="15">
      <c r="A26" s="48" t="s">
        <v>733</v>
      </c>
      <c r="B26" s="49" t="s">
        <v>1038</v>
      </c>
      <c r="C26" s="39">
        <v>0.047485151674528374</v>
      </c>
      <c r="D26" s="50">
        <v>0.04748109673759219</v>
      </c>
    </row>
    <row r="27" spans="1:4" ht="15">
      <c r="A27" s="48" t="s">
        <v>735</v>
      </c>
      <c r="B27" s="49" t="s">
        <v>1039</v>
      </c>
      <c r="C27" s="39">
        <v>0.07544489857268968</v>
      </c>
      <c r="D27" s="50">
        <v>0.07544863180268718</v>
      </c>
    </row>
    <row r="28" spans="1:4" ht="15">
      <c r="A28" s="48" t="s">
        <v>737</v>
      </c>
      <c r="B28" s="49" t="s">
        <v>1040</v>
      </c>
      <c r="C28" s="39">
        <v>0.05270181143160077</v>
      </c>
      <c r="D28" s="50">
        <v>0.0526889599726303</v>
      </c>
    </row>
    <row r="29" spans="1:4" ht="15">
      <c r="A29" s="48" t="s">
        <v>739</v>
      </c>
      <c r="B29" s="49" t="s">
        <v>1041</v>
      </c>
      <c r="C29" s="39">
        <v>0.047485151674528374</v>
      </c>
      <c r="D29" s="50">
        <v>0.04748109673759219</v>
      </c>
    </row>
    <row r="30" spans="1:4" ht="15">
      <c r="A30" s="48" t="s">
        <v>741</v>
      </c>
      <c r="B30" s="49" t="s">
        <v>1042</v>
      </c>
      <c r="C30" s="39">
        <v>0.05017463481021025</v>
      </c>
      <c r="D30" s="50">
        <v>0.05015575716583762</v>
      </c>
    </row>
    <row r="31" spans="1:4" ht="15">
      <c r="A31" s="48" t="s">
        <v>743</v>
      </c>
      <c r="B31" s="49" t="s">
        <v>1043</v>
      </c>
      <c r="C31" s="39">
        <v>0.09903797259404087</v>
      </c>
      <c r="D31" s="50">
        <v>0.0990561641423395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8" t="str">
        <f>"INTERVALLES DE MARGE EN VIGUEUR LE "&amp;'OPTIONS - INTERVALLES DE MARGE'!A1</f>
        <v>INTERVALLES DE MARGE EN VIGUEUR LE 44474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965</v>
      </c>
      <c r="C5" s="64">
        <v>0.10355690843508131</v>
      </c>
      <c r="D5" s="40">
        <v>0.103552355247854</v>
      </c>
    </row>
    <row r="6" spans="1:4" ht="15">
      <c r="A6" s="48" t="s">
        <v>746</v>
      </c>
      <c r="B6" s="49" t="s">
        <v>139</v>
      </c>
      <c r="C6" s="39">
        <v>0.08671891643286903</v>
      </c>
      <c r="D6" s="45">
        <v>0.08629373684402371</v>
      </c>
    </row>
    <row r="7" spans="1:4" ht="15">
      <c r="A7" s="48" t="s">
        <v>747</v>
      </c>
      <c r="B7" s="49" t="s">
        <v>963</v>
      </c>
      <c r="C7" s="39">
        <v>0.13579094749376797</v>
      </c>
      <c r="D7" s="50">
        <v>0.13578995213229378</v>
      </c>
    </row>
    <row r="8" spans="1:4" ht="15">
      <c r="A8" s="48" t="s">
        <v>748</v>
      </c>
      <c r="B8" s="49" t="s">
        <v>65</v>
      </c>
      <c r="C8" s="39">
        <v>0.08522886213254915</v>
      </c>
      <c r="D8" s="50">
        <v>0.08522914660800145</v>
      </c>
    </row>
    <row r="9" spans="1:4" ht="15">
      <c r="A9" s="48" t="s">
        <v>749</v>
      </c>
      <c r="B9" s="49" t="s">
        <v>73</v>
      </c>
      <c r="C9" s="39">
        <v>0.11995014107097912</v>
      </c>
      <c r="D9" s="50">
        <v>0.11996845192710892</v>
      </c>
    </row>
    <row r="10" spans="1:4" ht="15">
      <c r="A10" s="48" t="s">
        <v>750</v>
      </c>
      <c r="B10" s="49" t="s">
        <v>961</v>
      </c>
      <c r="C10" s="39">
        <v>0.13026838002665306</v>
      </c>
      <c r="D10" s="50">
        <v>0.13026792571817408</v>
      </c>
    </row>
    <row r="11" spans="1:4" ht="15">
      <c r="A11" s="48" t="s">
        <v>751</v>
      </c>
      <c r="B11" s="49" t="s">
        <v>95</v>
      </c>
      <c r="C11" s="39">
        <v>0.23155144618688056</v>
      </c>
      <c r="D11" s="50">
        <v>0.23037201881187208</v>
      </c>
    </row>
    <row r="12" spans="1:4" ht="15">
      <c r="A12" s="48" t="s">
        <v>752</v>
      </c>
      <c r="B12" s="49" t="s">
        <v>971</v>
      </c>
      <c r="C12" s="39">
        <v>0.04693383364249304</v>
      </c>
      <c r="D12" s="50">
        <v>0.04693046458030485</v>
      </c>
    </row>
    <row r="13" spans="1:4" ht="15">
      <c r="A13" s="48" t="s">
        <v>753</v>
      </c>
      <c r="B13" s="49" t="s">
        <v>111</v>
      </c>
      <c r="C13" s="39">
        <v>0.1714901399732003</v>
      </c>
      <c r="D13" s="50">
        <v>0.17148587012618854</v>
      </c>
    </row>
    <row r="14" spans="1:4" ht="15">
      <c r="A14" s="48" t="s">
        <v>754</v>
      </c>
      <c r="B14" s="49" t="s">
        <v>973</v>
      </c>
      <c r="C14" s="39">
        <v>0.05455359149964667</v>
      </c>
      <c r="D14" s="50">
        <v>0.05455373205119261</v>
      </c>
    </row>
    <row r="15" spans="1:4" ht="15">
      <c r="A15" s="48" t="s">
        <v>755</v>
      </c>
      <c r="B15" s="49" t="s">
        <v>979</v>
      </c>
      <c r="C15" s="39">
        <v>0.0534805512919159</v>
      </c>
      <c r="D15" s="50">
        <v>0.05347800863398898</v>
      </c>
    </row>
    <row r="16" spans="1:4" ht="15">
      <c r="A16" s="48" t="s">
        <v>756</v>
      </c>
      <c r="B16" s="49" t="s">
        <v>183</v>
      </c>
      <c r="C16" s="39">
        <v>0.16391235798382764</v>
      </c>
      <c r="D16" s="50">
        <v>0.16340242968289936</v>
      </c>
    </row>
    <row r="17" spans="1:4" ht="15">
      <c r="A17" s="48" t="s">
        <v>757</v>
      </c>
      <c r="B17" s="49" t="s">
        <v>147</v>
      </c>
      <c r="C17" s="39">
        <v>0.09370214585818</v>
      </c>
      <c r="D17" s="50">
        <v>0.09369394597500534</v>
      </c>
    </row>
    <row r="18" spans="1:4" ht="15">
      <c r="A18" s="48" t="s">
        <v>758</v>
      </c>
      <c r="B18" s="49" t="s">
        <v>1012</v>
      </c>
      <c r="C18" s="39">
        <v>0.10698418289616679</v>
      </c>
      <c r="D18" s="50">
        <v>0.10700149881486232</v>
      </c>
    </row>
    <row r="19" spans="1:4" ht="15">
      <c r="A19" s="48" t="s">
        <v>759</v>
      </c>
      <c r="B19" s="49" t="s">
        <v>980</v>
      </c>
      <c r="C19" s="39">
        <v>0.06483406880391158</v>
      </c>
      <c r="D19" s="50">
        <v>0.06484331952653043</v>
      </c>
    </row>
    <row r="20" spans="1:4" ht="15">
      <c r="A20" s="48" t="s">
        <v>760</v>
      </c>
      <c r="B20" s="49" t="s">
        <v>981</v>
      </c>
      <c r="C20" s="39">
        <v>0.08169728714567301</v>
      </c>
      <c r="D20" s="50">
        <v>0.08170669288403912</v>
      </c>
    </row>
    <row r="21" spans="1:4" ht="15">
      <c r="A21" s="48" t="s">
        <v>761</v>
      </c>
      <c r="B21" s="49" t="s">
        <v>177</v>
      </c>
      <c r="C21" s="39">
        <v>0.1193531874387059</v>
      </c>
      <c r="D21" s="50">
        <v>0.11936137252342818</v>
      </c>
    </row>
    <row r="22" spans="1:4" ht="15">
      <c r="A22" s="48" t="s">
        <v>762</v>
      </c>
      <c r="B22" s="49" t="s">
        <v>982</v>
      </c>
      <c r="C22" s="39">
        <v>0.07629257981404261</v>
      </c>
      <c r="D22" s="50">
        <v>0.07629364920515477</v>
      </c>
    </row>
    <row r="23" spans="1:4" ht="15">
      <c r="A23" s="48" t="s">
        <v>763</v>
      </c>
      <c r="B23" s="49" t="s">
        <v>167</v>
      </c>
      <c r="C23" s="39">
        <v>0.0695711868786899</v>
      </c>
      <c r="D23" s="50">
        <v>0.0695818993381984</v>
      </c>
    </row>
    <row r="24" spans="1:4" ht="15">
      <c r="A24" s="48" t="s">
        <v>764</v>
      </c>
      <c r="B24" s="49" t="s">
        <v>217</v>
      </c>
      <c r="C24" s="39">
        <v>0.0766885644549473</v>
      </c>
      <c r="D24" s="50">
        <v>0.07669320915469469</v>
      </c>
    </row>
    <row r="25" spans="1:4" ht="15">
      <c r="A25" s="48" t="s">
        <v>765</v>
      </c>
      <c r="B25" s="49" t="s">
        <v>249</v>
      </c>
      <c r="C25" s="39">
        <v>0.07526061130735032</v>
      </c>
      <c r="D25" s="50">
        <v>0.07526354980536085</v>
      </c>
    </row>
    <row r="26" spans="1:4" ht="15">
      <c r="A26" s="48" t="s">
        <v>766</v>
      </c>
      <c r="B26" s="49" t="s">
        <v>235</v>
      </c>
      <c r="C26" s="39">
        <v>0.1193928450537734</v>
      </c>
      <c r="D26" s="50">
        <v>0.1193720363754626</v>
      </c>
    </row>
    <row r="27" spans="1:4" ht="15">
      <c r="A27" s="48" t="s">
        <v>767</v>
      </c>
      <c r="B27" s="49" t="s">
        <v>647</v>
      </c>
      <c r="C27" s="39">
        <v>0.09616407489470775</v>
      </c>
      <c r="D27" s="50">
        <v>0.09617821896888135</v>
      </c>
    </row>
    <row r="28" spans="1:4" ht="15">
      <c r="A28" s="48" t="s">
        <v>768</v>
      </c>
      <c r="B28" s="49" t="s">
        <v>105</v>
      </c>
      <c r="C28" s="39">
        <v>0.08096490359079794</v>
      </c>
      <c r="D28" s="50">
        <v>0.08096816108629015</v>
      </c>
    </row>
    <row r="29" spans="1:4" ht="15">
      <c r="A29" s="48" t="s">
        <v>769</v>
      </c>
      <c r="B29" s="49" t="s">
        <v>243</v>
      </c>
      <c r="C29" s="39">
        <v>0.18788527240614858</v>
      </c>
      <c r="D29" s="50">
        <v>0.1878915767466664</v>
      </c>
    </row>
    <row r="30" spans="1:4" ht="15">
      <c r="A30" s="48" t="s">
        <v>770</v>
      </c>
      <c r="B30" s="49" t="s">
        <v>247</v>
      </c>
      <c r="C30" s="39">
        <v>0.08064093690312313</v>
      </c>
      <c r="D30" s="50">
        <v>0.08064637069518579</v>
      </c>
    </row>
    <row r="31" spans="1:4" ht="15">
      <c r="A31" s="48" t="s">
        <v>771</v>
      </c>
      <c r="B31" s="49" t="s">
        <v>997</v>
      </c>
      <c r="C31" s="39">
        <v>0.12642469868888923</v>
      </c>
      <c r="D31" s="50">
        <v>0.12643793886665647</v>
      </c>
    </row>
    <row r="32" spans="1:4" ht="15">
      <c r="A32" s="48" t="s">
        <v>772</v>
      </c>
      <c r="B32" s="49" t="s">
        <v>603</v>
      </c>
      <c r="C32" s="39">
        <v>0.2535212357216837</v>
      </c>
      <c r="D32" s="50">
        <v>0.2535087623240295</v>
      </c>
    </row>
    <row r="33" spans="1:4" ht="15">
      <c r="A33" s="48" t="s">
        <v>773</v>
      </c>
      <c r="B33" s="49" t="s">
        <v>267</v>
      </c>
      <c r="C33" s="39">
        <v>0.05806761021427902</v>
      </c>
      <c r="D33" s="50">
        <v>0.0580737206788622</v>
      </c>
    </row>
    <row r="34" spans="1:4" ht="15">
      <c r="A34" s="48" t="s">
        <v>774</v>
      </c>
      <c r="B34" s="49" t="s">
        <v>279</v>
      </c>
      <c r="C34" s="39">
        <v>0.05338004175960141</v>
      </c>
      <c r="D34" s="50">
        <v>0.05337531785551956</v>
      </c>
    </row>
    <row r="35" spans="1:4" ht="15">
      <c r="A35" s="48" t="s">
        <v>775</v>
      </c>
      <c r="B35" s="49" t="s">
        <v>271</v>
      </c>
      <c r="C35" s="39">
        <v>0.10644182131114598</v>
      </c>
      <c r="D35" s="50">
        <v>0.10644317939863593</v>
      </c>
    </row>
    <row r="36" spans="1:4" ht="15">
      <c r="A36" s="48" t="s">
        <v>776</v>
      </c>
      <c r="B36" s="49" t="s">
        <v>984</v>
      </c>
      <c r="C36" s="39">
        <v>0.07698097520500158</v>
      </c>
      <c r="D36" s="50">
        <v>0.07697673257811218</v>
      </c>
    </row>
    <row r="37" spans="1:4" ht="15">
      <c r="A37" s="48" t="s">
        <v>777</v>
      </c>
      <c r="B37" s="49" t="s">
        <v>992</v>
      </c>
      <c r="C37" s="39">
        <v>0.06489469312972165</v>
      </c>
      <c r="D37" s="50">
        <v>0.06489935281230265</v>
      </c>
    </row>
    <row r="38" spans="1:4" ht="15">
      <c r="A38" s="48" t="s">
        <v>778</v>
      </c>
      <c r="B38" s="49" t="s">
        <v>985</v>
      </c>
      <c r="C38" s="39">
        <v>0.09876666539232676</v>
      </c>
      <c r="D38" s="50">
        <v>0.09877252552573182</v>
      </c>
    </row>
    <row r="39" spans="1:4" ht="15">
      <c r="A39" s="48" t="s">
        <v>779</v>
      </c>
      <c r="B39" s="49" t="s">
        <v>303</v>
      </c>
      <c r="C39" s="39">
        <v>0.05247663060210683</v>
      </c>
      <c r="D39" s="50">
        <v>0.05246422024603473</v>
      </c>
    </row>
    <row r="40" spans="1:4" ht="15">
      <c r="A40" s="48" t="s">
        <v>780</v>
      </c>
      <c r="B40" s="49" t="s">
        <v>309</v>
      </c>
      <c r="C40" s="39">
        <v>0.36641711667890886</v>
      </c>
      <c r="D40" s="50">
        <v>0.36625155039242996</v>
      </c>
    </row>
    <row r="41" spans="1:4" ht="15">
      <c r="A41" s="48" t="s">
        <v>781</v>
      </c>
      <c r="B41" s="49" t="s">
        <v>990</v>
      </c>
      <c r="C41" s="39">
        <v>0.08450171165649834</v>
      </c>
      <c r="D41" s="50">
        <v>0.08450452943933587</v>
      </c>
    </row>
    <row r="42" spans="1:4" ht="15">
      <c r="A42" s="48" t="s">
        <v>782</v>
      </c>
      <c r="B42" s="49" t="s">
        <v>653</v>
      </c>
      <c r="C42" s="39">
        <v>0.04429969800047008</v>
      </c>
      <c r="D42" s="50">
        <v>0.04429680426510943</v>
      </c>
    </row>
    <row r="43" spans="1:4" ht="15">
      <c r="A43" s="48" t="s">
        <v>783</v>
      </c>
      <c r="B43" s="49" t="s">
        <v>991</v>
      </c>
      <c r="C43" s="39">
        <v>0.056950841851507214</v>
      </c>
      <c r="D43" s="50">
        <v>0.056945784247955294</v>
      </c>
    </row>
    <row r="44" spans="1:4" ht="15">
      <c r="A44" s="48" t="s">
        <v>784</v>
      </c>
      <c r="B44" s="49" t="s">
        <v>1006</v>
      </c>
      <c r="C44" s="39">
        <v>0.063740791800631</v>
      </c>
      <c r="D44" s="50">
        <v>0.0637407561709553</v>
      </c>
    </row>
    <row r="45" spans="1:4" ht="15">
      <c r="A45" s="48" t="s">
        <v>785</v>
      </c>
      <c r="B45" s="49" t="s">
        <v>657</v>
      </c>
      <c r="C45" s="39">
        <v>0.04603980582592938</v>
      </c>
      <c r="D45" s="50">
        <v>0.04603673614024616</v>
      </c>
    </row>
    <row r="46" spans="1:4" ht="15">
      <c r="A46" s="48" t="s">
        <v>786</v>
      </c>
      <c r="B46" s="49" t="s">
        <v>519</v>
      </c>
      <c r="C46" s="39">
        <v>0.0780410620392066</v>
      </c>
      <c r="D46" s="50">
        <v>0.07803365418981674</v>
      </c>
    </row>
    <row r="47" spans="1:4" ht="15">
      <c r="A47" s="48" t="s">
        <v>787</v>
      </c>
      <c r="B47" s="49" t="s">
        <v>325</v>
      </c>
      <c r="C47" s="39">
        <v>0.06493519074990856</v>
      </c>
      <c r="D47" s="50">
        <v>0.0649399690449029</v>
      </c>
    </row>
    <row r="48" spans="1:4" ht="15">
      <c r="A48" s="48" t="s">
        <v>788</v>
      </c>
      <c r="B48" s="49" t="s">
        <v>363</v>
      </c>
      <c r="C48" s="39">
        <v>0.1574056361854307</v>
      </c>
      <c r="D48" s="50">
        <v>0.15737517148015578</v>
      </c>
    </row>
    <row r="49" spans="1:4" ht="15">
      <c r="A49" s="48" t="s">
        <v>789</v>
      </c>
      <c r="B49" s="49" t="s">
        <v>359</v>
      </c>
      <c r="C49" s="39">
        <v>0.1640305114850626</v>
      </c>
      <c r="D49" s="50">
        <v>0.16403467186084908</v>
      </c>
    </row>
    <row r="50" spans="1:4" ht="15">
      <c r="A50" s="48" t="s">
        <v>790</v>
      </c>
      <c r="B50" s="49" t="s">
        <v>361</v>
      </c>
      <c r="C50" s="39">
        <v>0.0919717713723913</v>
      </c>
      <c r="D50" s="50">
        <v>0.09198064042123508</v>
      </c>
    </row>
    <row r="51" spans="1:4" ht="15">
      <c r="A51" s="48" t="s">
        <v>791</v>
      </c>
      <c r="B51" s="49" t="s">
        <v>381</v>
      </c>
      <c r="C51" s="39">
        <v>0.11677307114431441</v>
      </c>
      <c r="D51" s="50">
        <v>0.11677073873942467</v>
      </c>
    </row>
    <row r="52" spans="1:4" ht="15">
      <c r="A52" s="48" t="s">
        <v>792</v>
      </c>
      <c r="B52" s="49" t="s">
        <v>1011</v>
      </c>
      <c r="C52" s="39">
        <v>0.07284665884518442</v>
      </c>
      <c r="D52" s="50">
        <v>0.07283981018463677</v>
      </c>
    </row>
    <row r="53" spans="1:4" ht="15">
      <c r="A53" s="48" t="s">
        <v>793</v>
      </c>
      <c r="B53" s="49" t="s">
        <v>371</v>
      </c>
      <c r="C53" s="39">
        <v>0.059931698052411234</v>
      </c>
      <c r="D53" s="50">
        <v>0.059930005109169335</v>
      </c>
    </row>
    <row r="54" spans="1:4" ht="15">
      <c r="A54" s="48" t="s">
        <v>794</v>
      </c>
      <c r="B54" s="49" t="s">
        <v>998</v>
      </c>
      <c r="C54" s="39">
        <v>0.15537793917249512</v>
      </c>
      <c r="D54" s="50">
        <v>0.15536558072098341</v>
      </c>
    </row>
    <row r="55" spans="1:4" ht="15">
      <c r="A55" s="48" t="s">
        <v>795</v>
      </c>
      <c r="B55" s="49" t="s">
        <v>245</v>
      </c>
      <c r="C55" s="39">
        <v>0.052123894015102534</v>
      </c>
      <c r="D55" s="50">
        <v>0.052117404025684266</v>
      </c>
    </row>
    <row r="56" spans="1:4" ht="15">
      <c r="A56" s="48" t="s">
        <v>796</v>
      </c>
      <c r="B56" s="49" t="s">
        <v>999</v>
      </c>
      <c r="C56" s="39">
        <v>0.08890488160254234</v>
      </c>
      <c r="D56" s="50">
        <v>0.08889035579009642</v>
      </c>
    </row>
    <row r="57" spans="1:4" ht="15">
      <c r="A57" s="48" t="s">
        <v>797</v>
      </c>
      <c r="B57" s="49" t="s">
        <v>403</v>
      </c>
      <c r="C57" s="39">
        <v>0.0981946499162114</v>
      </c>
      <c r="D57" s="50">
        <v>0.09819105572368629</v>
      </c>
    </row>
    <row r="58" spans="1:4" ht="15">
      <c r="A58" s="48" t="s">
        <v>798</v>
      </c>
      <c r="B58" s="49" t="s">
        <v>315</v>
      </c>
      <c r="C58" s="39">
        <v>0.17577616947789892</v>
      </c>
      <c r="D58" s="50">
        <v>0.175751448265559</v>
      </c>
    </row>
    <row r="59" spans="1:4" ht="15">
      <c r="A59" s="48" t="s">
        <v>799</v>
      </c>
      <c r="B59" s="49" t="s">
        <v>993</v>
      </c>
      <c r="C59" s="39">
        <v>0.09435548630872484</v>
      </c>
      <c r="D59" s="50">
        <v>0.09449585871254174</v>
      </c>
    </row>
    <row r="60" spans="1:4" ht="15">
      <c r="A60" s="48" t="s">
        <v>800</v>
      </c>
      <c r="B60" s="49" t="s">
        <v>269</v>
      </c>
      <c r="C60" s="39">
        <v>0.20641959009033495</v>
      </c>
      <c r="D60" s="50">
        <v>0.20642312542478197</v>
      </c>
    </row>
    <row r="61" spans="1:4" ht="15">
      <c r="A61" s="48" t="s">
        <v>801</v>
      </c>
      <c r="B61" s="49" t="s">
        <v>1000</v>
      </c>
      <c r="C61" s="39">
        <v>0.05715923097556387</v>
      </c>
      <c r="D61" s="50">
        <v>0.05715885607330642</v>
      </c>
    </row>
    <row r="62" spans="1:4" ht="15">
      <c r="A62" s="48" t="s">
        <v>802</v>
      </c>
      <c r="B62" s="49" t="s">
        <v>411</v>
      </c>
      <c r="C62" s="39">
        <v>0.12894818563710458</v>
      </c>
      <c r="D62" s="50">
        <v>0.12897265251697776</v>
      </c>
    </row>
    <row r="63" spans="1:4" ht="15">
      <c r="A63" s="48" t="s">
        <v>803</v>
      </c>
      <c r="B63" s="49" t="s">
        <v>1001</v>
      </c>
      <c r="C63" s="39">
        <v>0.057886242045942844</v>
      </c>
      <c r="D63" s="50">
        <v>0.05788383469763125</v>
      </c>
    </row>
    <row r="64" spans="1:4" ht="15">
      <c r="A64" s="48" t="s">
        <v>804</v>
      </c>
      <c r="B64" s="49" t="s">
        <v>281</v>
      </c>
      <c r="C64" s="39">
        <v>0.09991469140465598</v>
      </c>
      <c r="D64" s="50">
        <v>0.09991276948630198</v>
      </c>
    </row>
    <row r="65" spans="1:4" ht="15">
      <c r="A65" s="48" t="s">
        <v>805</v>
      </c>
      <c r="B65" s="49" t="s">
        <v>187</v>
      </c>
      <c r="C65" s="39">
        <v>0.24575241697927552</v>
      </c>
      <c r="D65" s="50">
        <v>0.24564779874912046</v>
      </c>
    </row>
    <row r="66" spans="1:4" ht="15">
      <c r="A66" s="48" t="s">
        <v>806</v>
      </c>
      <c r="B66" s="49" t="s">
        <v>974</v>
      </c>
      <c r="C66" s="39">
        <v>0.05501335123228162</v>
      </c>
      <c r="D66" s="50">
        <v>0.055011811377014774</v>
      </c>
    </row>
    <row r="67" spans="1:4" ht="15">
      <c r="A67" s="48" t="s">
        <v>807</v>
      </c>
      <c r="B67" s="49" t="s">
        <v>541</v>
      </c>
      <c r="C67" s="39">
        <v>0.0808623652502485</v>
      </c>
      <c r="D67" s="50">
        <v>0.0808608807064133</v>
      </c>
    </row>
    <row r="68" spans="1:4" ht="15">
      <c r="A68" s="48" t="s">
        <v>808</v>
      </c>
      <c r="B68" s="49" t="s">
        <v>427</v>
      </c>
      <c r="C68" s="39">
        <v>0.1060137793934567</v>
      </c>
      <c r="D68" s="50">
        <v>0.10598515931596486</v>
      </c>
    </row>
    <row r="69" spans="1:4" ht="15">
      <c r="A69" s="48" t="s">
        <v>809</v>
      </c>
      <c r="B69" s="49" t="s">
        <v>45</v>
      </c>
      <c r="C69" s="39">
        <v>0.34628480828098374</v>
      </c>
      <c r="D69" s="50">
        <v>0.3461945293395825</v>
      </c>
    </row>
    <row r="70" spans="1:4" ht="15">
      <c r="A70" s="48" t="s">
        <v>810</v>
      </c>
      <c r="B70" s="49" t="s">
        <v>976</v>
      </c>
      <c r="C70" s="39">
        <v>0.1360824124850398</v>
      </c>
      <c r="D70" s="50">
        <v>0.1355042403139638</v>
      </c>
    </row>
    <row r="71" spans="1:4" ht="15">
      <c r="A71" s="48" t="s">
        <v>811</v>
      </c>
      <c r="B71" s="49" t="s">
        <v>443</v>
      </c>
      <c r="C71" s="39">
        <v>0.06900784265762729</v>
      </c>
      <c r="D71" s="50">
        <v>0.06900683098459531</v>
      </c>
    </row>
    <row r="72" spans="1:4" ht="15">
      <c r="A72" s="48" t="s">
        <v>812</v>
      </c>
      <c r="B72" s="49" t="s">
        <v>219</v>
      </c>
      <c r="C72" s="39">
        <v>0.13265144541235915</v>
      </c>
      <c r="D72" s="50">
        <v>0.13264546270584826</v>
      </c>
    </row>
    <row r="73" spans="1:4" ht="15">
      <c r="A73" s="48" t="s">
        <v>813</v>
      </c>
      <c r="B73" s="49" t="s">
        <v>449</v>
      </c>
      <c r="C73" s="39">
        <v>0.08954155177064593</v>
      </c>
      <c r="D73" s="50">
        <v>0.08952475474162391</v>
      </c>
    </row>
    <row r="74" spans="1:4" ht="15">
      <c r="A74" s="48" t="s">
        <v>814</v>
      </c>
      <c r="B74" s="49" t="s">
        <v>577</v>
      </c>
      <c r="C74" s="39">
        <v>0.1203156698239865</v>
      </c>
      <c r="D74" s="50">
        <v>0.12031880706441761</v>
      </c>
    </row>
    <row r="75" spans="1:4" ht="15">
      <c r="A75" s="48" t="s">
        <v>815</v>
      </c>
      <c r="B75" s="49" t="s">
        <v>473</v>
      </c>
      <c r="C75" s="39">
        <v>0.11821995122776977</v>
      </c>
      <c r="D75" s="50">
        <v>0.11821636159314702</v>
      </c>
    </row>
    <row r="76" spans="1:4" ht="15">
      <c r="A76" s="48" t="s">
        <v>816</v>
      </c>
      <c r="B76" s="49" t="s">
        <v>347</v>
      </c>
      <c r="C76" s="39">
        <v>0.09115700810400694</v>
      </c>
      <c r="D76" s="50">
        <v>0.09117158203602821</v>
      </c>
    </row>
    <row r="77" spans="1:4" ht="15">
      <c r="A77" s="48" t="s">
        <v>817</v>
      </c>
      <c r="B77" s="49" t="s">
        <v>631</v>
      </c>
      <c r="C77" s="39">
        <v>0.13001246957658885</v>
      </c>
      <c r="D77" s="50">
        <v>0.12999069649884645</v>
      </c>
    </row>
    <row r="78" spans="1:4" ht="15">
      <c r="A78" s="48" t="s">
        <v>818</v>
      </c>
      <c r="B78" s="49" t="s">
        <v>467</v>
      </c>
      <c r="C78" s="39">
        <v>0.08569399938726042</v>
      </c>
      <c r="D78" s="50">
        <v>0.08570200600180675</v>
      </c>
    </row>
    <row r="79" spans="1:4" ht="15">
      <c r="A79" s="48" t="s">
        <v>819</v>
      </c>
      <c r="B79" s="49" t="s">
        <v>459</v>
      </c>
      <c r="C79" s="39">
        <v>0.14890504261163623</v>
      </c>
      <c r="D79" s="50">
        <v>0.1481441388871998</v>
      </c>
    </row>
    <row r="80" spans="1:4" ht="15">
      <c r="A80" s="48" t="s">
        <v>820</v>
      </c>
      <c r="B80" s="49" t="s">
        <v>1004</v>
      </c>
      <c r="C80" s="39">
        <v>0.06809693789244312</v>
      </c>
      <c r="D80" s="50">
        <v>0.06809431332009505</v>
      </c>
    </row>
    <row r="81" spans="1:4" ht="15">
      <c r="A81" s="48" t="s">
        <v>821</v>
      </c>
      <c r="B81" s="49" t="s">
        <v>995</v>
      </c>
      <c r="C81" s="39">
        <v>0.06457853421706508</v>
      </c>
      <c r="D81" s="50">
        <v>0.0645834876435907</v>
      </c>
    </row>
    <row r="82" spans="1:4" ht="15">
      <c r="A82" s="48" t="s">
        <v>822</v>
      </c>
      <c r="B82" s="49" t="s">
        <v>69</v>
      </c>
      <c r="C82" s="39">
        <v>0.07197846235403799</v>
      </c>
      <c r="D82" s="50">
        <v>0.0719707709624131</v>
      </c>
    </row>
    <row r="83" spans="1:4" ht="15">
      <c r="A83" s="48" t="s">
        <v>823</v>
      </c>
      <c r="B83" s="49" t="s">
        <v>483</v>
      </c>
      <c r="C83" s="39">
        <v>0.09301477519410402</v>
      </c>
      <c r="D83" s="50">
        <v>0.0929951934798334</v>
      </c>
    </row>
    <row r="84" spans="1:4" ht="15">
      <c r="A84" s="48" t="s">
        <v>824</v>
      </c>
      <c r="B84" s="49" t="s">
        <v>1019</v>
      </c>
      <c r="C84" s="39">
        <v>0.06710213887153726</v>
      </c>
      <c r="D84" s="50">
        <v>0.06711087131461366</v>
      </c>
    </row>
    <row r="85" spans="1:4" ht="15">
      <c r="A85" s="48" t="s">
        <v>825</v>
      </c>
      <c r="B85" s="49" t="s">
        <v>113</v>
      </c>
      <c r="C85" s="39">
        <v>0.0719036572779378</v>
      </c>
      <c r="D85" s="50">
        <v>0.0718976736303252</v>
      </c>
    </row>
    <row r="86" spans="1:4" ht="15">
      <c r="A86" s="48" t="s">
        <v>826</v>
      </c>
      <c r="B86" s="49" t="s">
        <v>581</v>
      </c>
      <c r="C86" s="39">
        <v>0.05963718229143737</v>
      </c>
      <c r="D86" s="50">
        <v>0.0596443676298015</v>
      </c>
    </row>
    <row r="87" spans="1:4" ht="15">
      <c r="A87" s="48" t="s">
        <v>827</v>
      </c>
      <c r="B87" s="49" t="s">
        <v>491</v>
      </c>
      <c r="C87" s="39">
        <v>0.05870506290944763</v>
      </c>
      <c r="D87" s="50">
        <v>0.05870580305109591</v>
      </c>
    </row>
    <row r="88" spans="1:4" ht="15">
      <c r="A88" s="48" t="s">
        <v>828</v>
      </c>
      <c r="B88" s="49" t="s">
        <v>1009</v>
      </c>
      <c r="C88" s="39">
        <v>0.05391876236721066</v>
      </c>
      <c r="D88" s="50">
        <v>0.05391246555937731</v>
      </c>
    </row>
    <row r="89" spans="1:4" ht="15">
      <c r="A89" s="48" t="s">
        <v>829</v>
      </c>
      <c r="B89" s="49" t="s">
        <v>503</v>
      </c>
      <c r="C89" s="39">
        <v>0.06719293446701757</v>
      </c>
      <c r="D89" s="50">
        <v>0.06719209946579638</v>
      </c>
    </row>
    <row r="90" spans="1:4" ht="15">
      <c r="A90" s="48" t="s">
        <v>830</v>
      </c>
      <c r="B90" s="49" t="s">
        <v>511</v>
      </c>
      <c r="C90" s="39">
        <v>0.1681393860179464</v>
      </c>
      <c r="D90" s="50">
        <v>0.16811642985234743</v>
      </c>
    </row>
    <row r="91" spans="1:4" ht="15">
      <c r="A91" s="48" t="s">
        <v>831</v>
      </c>
      <c r="B91" s="49" t="s">
        <v>1010</v>
      </c>
      <c r="C91" s="39">
        <v>0.0960803910617359</v>
      </c>
      <c r="D91" s="50">
        <v>0.09559200546590828</v>
      </c>
    </row>
    <row r="92" spans="1:4" ht="15">
      <c r="A92" s="48" t="s">
        <v>832</v>
      </c>
      <c r="B92" s="49" t="s">
        <v>297</v>
      </c>
      <c r="C92" s="39">
        <v>0.19090735732536152</v>
      </c>
      <c r="D92" s="50">
        <v>0.1908645360952923</v>
      </c>
    </row>
    <row r="93" spans="1:4" ht="15">
      <c r="A93" s="48" t="s">
        <v>833</v>
      </c>
      <c r="B93" s="49" t="s">
        <v>1013</v>
      </c>
      <c r="C93" s="39">
        <v>0.10129034432296952</v>
      </c>
      <c r="D93" s="50">
        <v>0.10129937822524818</v>
      </c>
    </row>
    <row r="94" spans="1:4" ht="15">
      <c r="A94" s="48" t="s">
        <v>834</v>
      </c>
      <c r="B94" s="49" t="s">
        <v>967</v>
      </c>
      <c r="C94" s="39">
        <v>0.08170819634242425</v>
      </c>
      <c r="D94" s="50">
        <v>0.08170872498821079</v>
      </c>
    </row>
    <row r="95" spans="1:4" ht="15">
      <c r="A95" s="48" t="s">
        <v>835</v>
      </c>
      <c r="B95" s="49" t="s">
        <v>555</v>
      </c>
      <c r="C95" s="39">
        <v>0.05402429136877553</v>
      </c>
      <c r="D95" s="50">
        <v>0.05401926528368527</v>
      </c>
    </row>
    <row r="96" spans="1:4" ht="15">
      <c r="A96" s="48" t="s">
        <v>836</v>
      </c>
      <c r="B96" s="49" t="s">
        <v>1017</v>
      </c>
      <c r="C96" s="39">
        <v>0.05362328998304007</v>
      </c>
      <c r="D96" s="50">
        <v>0.053620849999972006</v>
      </c>
    </row>
    <row r="97" spans="1:4" ht="15">
      <c r="A97" s="48" t="s">
        <v>837</v>
      </c>
      <c r="B97" s="49" t="s">
        <v>637</v>
      </c>
      <c r="C97" s="39">
        <v>0.13199079578608688</v>
      </c>
      <c r="D97" s="50">
        <v>0.1315562731272716</v>
      </c>
    </row>
    <row r="98" spans="1:4" ht="15">
      <c r="A98" s="48" t="s">
        <v>838</v>
      </c>
      <c r="B98" s="49" t="s">
        <v>569</v>
      </c>
      <c r="C98" s="39">
        <v>0.09689956976296843</v>
      </c>
      <c r="D98" s="50">
        <v>0.09640992386799965</v>
      </c>
    </row>
    <row r="99" spans="1:4" ht="15">
      <c r="A99" s="48" t="s">
        <v>839</v>
      </c>
      <c r="B99" s="49" t="s">
        <v>567</v>
      </c>
      <c r="C99" s="39">
        <v>0.16401117162852527</v>
      </c>
      <c r="D99" s="50">
        <v>0.1640197223250586</v>
      </c>
    </row>
    <row r="100" spans="1:4" ht="15">
      <c r="A100" s="48" t="s">
        <v>840</v>
      </c>
      <c r="B100" s="49" t="s">
        <v>49</v>
      </c>
      <c r="C100" s="39">
        <v>0.06955019797776682</v>
      </c>
      <c r="D100" s="50">
        <v>0.06954541987222118</v>
      </c>
    </row>
    <row r="101" spans="1:4" ht="15">
      <c r="A101" s="48" t="s">
        <v>841</v>
      </c>
      <c r="B101" s="49" t="s">
        <v>199</v>
      </c>
      <c r="C101" s="39">
        <v>0.062709079231122</v>
      </c>
      <c r="D101" s="50">
        <v>0.06270578007444588</v>
      </c>
    </row>
    <row r="102" spans="1:4" ht="15">
      <c r="A102" s="48" t="s">
        <v>842</v>
      </c>
      <c r="B102" s="49" t="s">
        <v>203</v>
      </c>
      <c r="C102" s="39">
        <v>0.13388987428080273</v>
      </c>
      <c r="D102" s="50">
        <v>0.13391649630932329</v>
      </c>
    </row>
    <row r="103" spans="1:4" ht="15">
      <c r="A103" s="48" t="s">
        <v>843</v>
      </c>
      <c r="B103" s="49" t="s">
        <v>193</v>
      </c>
      <c r="C103" s="39">
        <v>0.0695151897122386</v>
      </c>
      <c r="D103" s="50">
        <v>0.06950925267754489</v>
      </c>
    </row>
    <row r="104" spans="1:4" ht="15">
      <c r="A104" s="48" t="s">
        <v>844</v>
      </c>
      <c r="B104" s="49" t="s">
        <v>601</v>
      </c>
      <c r="C104" s="39">
        <v>0.17165486388587825</v>
      </c>
      <c r="D104" s="50">
        <v>0.17143213737702212</v>
      </c>
    </row>
    <row r="105" spans="1:4" ht="15">
      <c r="A105" s="48" t="s">
        <v>845</v>
      </c>
      <c r="B105" s="49" t="s">
        <v>451</v>
      </c>
      <c r="C105" s="39">
        <v>0.16578857468184705</v>
      </c>
      <c r="D105" s="50">
        <v>0.16582731485938243</v>
      </c>
    </row>
    <row r="106" spans="1:4" ht="15">
      <c r="A106" s="48" t="s">
        <v>846</v>
      </c>
      <c r="B106" s="49" t="s">
        <v>43</v>
      </c>
      <c r="C106" s="39">
        <v>0.15880780182751306</v>
      </c>
      <c r="D106" s="50">
        <v>0.15880765345484388</v>
      </c>
    </row>
    <row r="107" spans="1:4" ht="15">
      <c r="A107" s="48" t="s">
        <v>847</v>
      </c>
      <c r="B107" s="49" t="s">
        <v>615</v>
      </c>
      <c r="C107" s="39">
        <v>0.0684674325692074</v>
      </c>
      <c r="D107" s="50">
        <v>0.0684601879093455</v>
      </c>
    </row>
    <row r="108" spans="1:4" ht="15">
      <c r="A108" s="48" t="s">
        <v>848</v>
      </c>
      <c r="B108" s="49" t="s">
        <v>621</v>
      </c>
      <c r="C108" s="39">
        <v>0.2517061214916485</v>
      </c>
      <c r="D108" s="50">
        <v>0.2516418230981514</v>
      </c>
    </row>
    <row r="109" spans="1:4" ht="15">
      <c r="A109" s="48" t="s">
        <v>849</v>
      </c>
      <c r="B109" s="49" t="s">
        <v>625</v>
      </c>
      <c r="C109" s="39">
        <v>0.12457650473089661</v>
      </c>
      <c r="D109" s="50">
        <v>0.1245738678815621</v>
      </c>
    </row>
    <row r="110" spans="1:4" ht="15">
      <c r="A110" s="48" t="s">
        <v>850</v>
      </c>
      <c r="B110" s="49" t="s">
        <v>301</v>
      </c>
      <c r="C110" s="39">
        <v>0.061989604859606015</v>
      </c>
      <c r="D110" s="50">
        <v>0.06198566247068435</v>
      </c>
    </row>
    <row r="111" spans="1:4" ht="15">
      <c r="A111" s="48" t="s">
        <v>851</v>
      </c>
      <c r="B111" s="49" t="s">
        <v>1022</v>
      </c>
      <c r="C111" s="39">
        <v>0.05682932840958094</v>
      </c>
      <c r="D111" s="50">
        <v>0.056828869830377785</v>
      </c>
    </row>
    <row r="112" spans="1:4" ht="15">
      <c r="A112" s="48" t="s">
        <v>852</v>
      </c>
      <c r="B112" s="49" t="s">
        <v>617</v>
      </c>
      <c r="C112" s="39">
        <v>0.15108690619346968</v>
      </c>
      <c r="D112" s="50">
        <v>0.15109001590217447</v>
      </c>
    </row>
    <row r="113" spans="1:4" ht="15">
      <c r="A113" s="48" t="s">
        <v>853</v>
      </c>
      <c r="B113" s="49" t="s">
        <v>643</v>
      </c>
      <c r="C113" s="39">
        <v>0.017384687052913923</v>
      </c>
      <c r="D113" s="50">
        <v>0.01738417100815684</v>
      </c>
    </row>
    <row r="114" spans="1:4" ht="15">
      <c r="A114" s="48" t="s">
        <v>854</v>
      </c>
      <c r="B114" s="49" t="s">
        <v>659</v>
      </c>
      <c r="C114" s="39">
        <v>0.043990403663362695</v>
      </c>
      <c r="D114" s="50">
        <v>0.043993555612934616</v>
      </c>
    </row>
    <row r="115" spans="1:4" ht="15">
      <c r="A115" s="48" t="s">
        <v>855</v>
      </c>
      <c r="B115" s="49" t="s">
        <v>651</v>
      </c>
      <c r="C115" s="39">
        <v>0.11543442673206401</v>
      </c>
      <c r="D115" s="50">
        <v>0.1154380192175352</v>
      </c>
    </row>
    <row r="116" spans="1:4" ht="15">
      <c r="A116" s="48" t="s">
        <v>856</v>
      </c>
      <c r="B116" s="49" t="s">
        <v>978</v>
      </c>
      <c r="C116" s="39">
        <v>0.10708108300823171</v>
      </c>
      <c r="D116" s="50">
        <v>0.10709132230329041</v>
      </c>
    </row>
    <row r="117" spans="1:4" ht="15">
      <c r="A117" s="48" t="s">
        <v>857</v>
      </c>
      <c r="B117" s="49" t="s">
        <v>649</v>
      </c>
      <c r="C117" s="39">
        <v>0.047156096130948406</v>
      </c>
      <c r="D117" s="50">
        <v>0.04715464140671554</v>
      </c>
    </row>
    <row r="118" spans="1:4" ht="15">
      <c r="A118" s="48" t="s">
        <v>858</v>
      </c>
      <c r="B118" s="49" t="s">
        <v>989</v>
      </c>
      <c r="C118" s="39">
        <v>0.04613522447510843</v>
      </c>
      <c r="D118" s="50">
        <v>0.046129469696527765</v>
      </c>
    </row>
    <row r="119" spans="1:4" ht="15">
      <c r="A119" s="48" t="s">
        <v>859</v>
      </c>
      <c r="B119" s="49" t="s">
        <v>667</v>
      </c>
      <c r="C119" s="39">
        <v>0.16539399418274714</v>
      </c>
      <c r="D119" s="50">
        <v>0.1654046179186981</v>
      </c>
    </row>
    <row r="120" spans="1:4" ht="15">
      <c r="A120" s="48" t="s">
        <v>860</v>
      </c>
      <c r="B120" s="49" t="s">
        <v>1025</v>
      </c>
      <c r="C120" s="39">
        <v>0.0475622371163575</v>
      </c>
      <c r="D120" s="50">
        <v>0.04756060810070141</v>
      </c>
    </row>
    <row r="121" spans="1:4" ht="15">
      <c r="A121" s="48" t="s">
        <v>861</v>
      </c>
      <c r="B121" s="49" t="s">
        <v>975</v>
      </c>
      <c r="C121" s="39">
        <v>0.07442584548058677</v>
      </c>
      <c r="D121" s="50">
        <v>0.07442432959772267</v>
      </c>
    </row>
    <row r="122" spans="1:4" ht="15">
      <c r="A122" s="48" t="s">
        <v>862</v>
      </c>
      <c r="B122" s="49" t="s">
        <v>1024</v>
      </c>
      <c r="C122" s="39">
        <v>0.04542936918052292</v>
      </c>
      <c r="D122" s="50">
        <v>0.045425952246265056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"GROUPEMENT DES BAX EN VIGUEUR LE "&amp;'OPTIONS - INTERVALLES DE MARGE'!A1</f>
        <v>GROUPEMENT DES BAX EN VIGUEUR LE 44474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35</v>
      </c>
      <c r="C3" s="125" t="s">
        <v>5</v>
      </c>
      <c r="D3" s="12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1" t="str">
        <f>"IMPUTATIONS POUR POSITION MIXTE INTRA-MARCHANDISE - 'BUTTERFLY' TRIMESTRIEL EN VIGUEUR LE "&amp;'OPTIONS - INTERVALLES DE MARGE'!A1</f>
        <v>IMPUTATIONS POUR POSITION MIXTE INTRA-MARCHANDISE - 'BUTTERFLY' TRIMESTRIEL EN VIGUEUR LE 44474</v>
      </c>
      <c r="B18" s="122"/>
      <c r="C18" s="122"/>
      <c r="D18" s="122"/>
      <c r="E18" s="1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25" t="s">
        <v>8</v>
      </c>
      <c r="D19" s="12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1" t="str">
        <f>"IMPUTATIONS POUR POSITION MIXTE INTRA-MARCHANDISE - 'BUTTERFLY' SEMESTRIEL EN VIGUEUR LE "&amp;'OPTIONS - INTERVALLES DE MARGE'!A1</f>
        <v>IMPUTATIONS POUR POSITION MIXTE INTRA-MARCHANDISE - 'BUTTERFLY' SEMESTRIEL EN VIGUEUR LE 44474</v>
      </c>
      <c r="B32" s="122"/>
      <c r="C32" s="122"/>
      <c r="D32" s="122"/>
      <c r="E32" s="1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4" t="s">
        <v>7</v>
      </c>
      <c r="C33" s="136" t="s">
        <v>8</v>
      </c>
      <c r="D33" s="136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5"/>
      <c r="C34" s="137"/>
      <c r="D34" s="13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891</v>
      </c>
      <c r="C41" s="19">
        <v>126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1" t="str">
        <f>"IMPUTATIONS POUR POSITION MIXTE INTRA-MARCHANDISE - 'BUTTERFLY' NEUF-MOIS EN VIGUEUR LE "&amp;'OPTIONS - INTERVALLES DE MARGE'!A1</f>
        <v>IMPUTATIONS POUR POSITION MIXTE INTRA-MARCHANDISE - 'BUTTERFLY' NEUF-MOIS EN VIGUEUR LE 44474</v>
      </c>
      <c r="B44" s="122"/>
      <c r="C44" s="122"/>
      <c r="D44" s="122"/>
      <c r="E44" s="1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4" t="s">
        <v>7</v>
      </c>
      <c r="C45" s="136" t="s">
        <v>8</v>
      </c>
      <c r="D45" s="136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5"/>
      <c r="C46" s="137"/>
      <c r="D46" s="13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895</v>
      </c>
      <c r="C49" s="19">
        <v>162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896</v>
      </c>
      <c r="C50" s="19">
        <v>148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897</v>
      </c>
      <c r="C51" s="19">
        <v>199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181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1" t="str">
        <f>"IMPUTATIONS POUR POSITION MIXTE INTRA-MARCHANDISE - 'BUTTERFLY' ANNUEL EN VIGUEUR LE "&amp;'OPTIONS - INTERVALLES DE MARGE'!A1</f>
        <v>IMPUTATIONS POUR POSITION MIXTE INTRA-MARCHANDISE - 'BUTTERFLY' ANNUEL EN VIGUEUR LE 44474</v>
      </c>
      <c r="B54" s="122"/>
      <c r="C54" s="122"/>
      <c r="D54" s="122"/>
      <c r="E54" s="12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4" t="s">
        <v>7</v>
      </c>
      <c r="C55" s="136" t="s">
        <v>8</v>
      </c>
      <c r="D55" s="136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5"/>
      <c r="C56" s="137"/>
      <c r="D56" s="13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901</v>
      </c>
      <c r="C59" s="19">
        <v>243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246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1" t="str">
        <f>"IMPUTATIONS POUR POSITION MIXTE INTRA-MARCHANDISE - INTERMENSUELLE EN VIGUEUR LE "&amp;'OPTIONS - INTERVALLES DE MARGE'!A1</f>
        <v>IMPUTATIONS POUR POSITION MIXTE INTRA-MARCHANDISE - INTERMENSUELLE EN VIGUEUR LE 44474</v>
      </c>
      <c r="B62" s="122"/>
      <c r="C62" s="122"/>
      <c r="D62" s="122"/>
      <c r="E62" s="12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4" t="s">
        <v>0</v>
      </c>
      <c r="B63" s="138">
        <v>1</v>
      </c>
      <c r="C63" s="138">
        <v>2</v>
      </c>
      <c r="D63" s="138">
        <v>3</v>
      </c>
      <c r="E63" s="13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5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248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"GROUPEMENT DES CORRA EN VIGUEUR LE "&amp;'OPTIONS - INTERVALLES DE MARGE'!A1</f>
        <v>GROUPEMENT DES CORRA EN VIGUEUR LE 44474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35</v>
      </c>
      <c r="C3" s="125" t="s">
        <v>5</v>
      </c>
      <c r="D3" s="12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1" t="str">
        <f>"IMPUTATIONS POUR POSITION MIXTE INTRA-MARCHANDISE - 'BUTTERFLY' TRIMESTRIEL EN VIGUEUR LE "&amp;'OPTIONS - INTERVALLES DE MARGE'!A1</f>
        <v>IMPUTATIONS POUR POSITION MIXTE INTRA-MARCHANDISE - 'BUTTERFLY' TRIMESTRIEL EN VIGUEUR LE 44474</v>
      </c>
      <c r="B18" s="122"/>
      <c r="C18" s="122"/>
      <c r="D18" s="122"/>
      <c r="E18" s="1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25" t="s">
        <v>8</v>
      </c>
      <c r="D19" s="12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1" t="str">
        <f>"IMPUTATIONS POUR POSITION MIXTE INTRA-MARCHANDISE - 'BUTTERFLY' SEMESTRIEL EN VIGUEUR LE "&amp;'OPTIONS - INTERVALLES DE MARGE'!A1</f>
        <v>IMPUTATIONS POUR POSITION MIXTE INTRA-MARCHANDISE - 'BUTTERFLY' SEMESTRIEL EN VIGUEUR LE 44474</v>
      </c>
      <c r="B32" s="122"/>
      <c r="C32" s="122"/>
      <c r="D32" s="122"/>
      <c r="E32" s="1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4" t="s">
        <v>7</v>
      </c>
      <c r="C33" s="136" t="s">
        <v>8</v>
      </c>
      <c r="D33" s="136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5"/>
      <c r="C34" s="137"/>
      <c r="D34" s="13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1" t="str">
        <f>"IMPUTATIONS POUR POSITION MIXTE INTRA-MARCHANDISE - 'BUTTERFLY' NEUF-MOIS EN VIGUEUR LE "&amp;'OPTIONS - INTERVALLES DE MARGE'!A1</f>
        <v>IMPUTATIONS POUR POSITION MIXTE INTRA-MARCHANDISE - 'BUTTERFLY' NEUF-MOIS EN VIGUEUR LE 44474</v>
      </c>
      <c r="B44" s="122"/>
      <c r="C44" s="122"/>
      <c r="D44" s="122"/>
      <c r="E44" s="1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4" t="s">
        <v>7</v>
      </c>
      <c r="C45" s="136" t="s">
        <v>8</v>
      </c>
      <c r="D45" s="136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5"/>
      <c r="C46" s="137"/>
      <c r="D46" s="13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222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1" t="str">
        <f>"IMPUTATIONS POUR POSITION MIXTE INTRA-MARCHANDISE - 'BUTTERFLY' ANNUEL EN VIGUEUR LE "&amp;'OPTIONS - INTERVALLES DE MARGE'!A1</f>
        <v>IMPUTATIONS POUR POSITION MIXTE INTRA-MARCHANDISE - 'BUTTERFLY' ANNUEL EN VIGUEUR LE 44474</v>
      </c>
      <c r="B54" s="122"/>
      <c r="C54" s="122"/>
      <c r="D54" s="122"/>
      <c r="E54" s="12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4" t="s">
        <v>7</v>
      </c>
      <c r="C55" s="136" t="s">
        <v>8</v>
      </c>
      <c r="D55" s="136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5"/>
      <c r="C56" s="137"/>
      <c r="D56" s="13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1" t="str">
        <f>"IMPUTATIONS POUR POSITION MIXTE INTRA-MARCHANDISE - INTERMENSUELLE EN VIGUEUR LE "&amp;'OPTIONS - INTERVALLES DE MARGE'!A1</f>
        <v>IMPUTATIONS POUR POSITION MIXTE INTRA-MARCHANDISE - INTERMENSUELLE EN VIGUEUR LE 44474</v>
      </c>
      <c r="B62" s="122"/>
      <c r="C62" s="122"/>
      <c r="D62" s="122"/>
      <c r="E62" s="12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4" t="s">
        <v>0</v>
      </c>
      <c r="B63" s="138">
        <v>1</v>
      </c>
      <c r="C63" s="138">
        <v>2</v>
      </c>
      <c r="D63" s="138">
        <v>3</v>
      </c>
      <c r="E63" s="13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5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"GROUPEMENT DES SDV EN VIGUEUR LE "&amp;'OPTIONS - INTERVALLES DE MARGE'!A1</f>
        <v>GROUPEMENT DES SDV EN VIGUEUR LE 44474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0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8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1" t="str">
        <f>"IMPUTATIONS POUR POSITION MIXTE INTRA-MARCHANDISE - INTERMENSUELLE EN VIGUEUR LE "&amp;'OPTIONS - INTERVALLES DE MARGE'!A1</f>
        <v>IMPUTATIONS POUR POSITION MIXTE INTRA-MARCHANDISE - INTERMENSUELLE EN VIGUEUR LE 44474</v>
      </c>
      <c r="B11" s="122"/>
      <c r="C11" s="122"/>
      <c r="D11" s="122"/>
      <c r="E11" s="12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4" t="s">
        <v>0</v>
      </c>
      <c r="B12" s="138">
        <v>1</v>
      </c>
      <c r="C12" s="138">
        <v>2</v>
      </c>
      <c r="D12" s="136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5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170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"GROUPEMENT DES SXF EN VIGUEUR LE "&amp;'OPTIONS - INTERVALLES DE MARGE'!A1</f>
        <v>GROUPEMENT DES SXF EN VIGUEUR LE 44474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0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8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8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1" t="str">
        <f>"IMPUTATIONS POUR POSITION MIXTE INTRA-MARCHANDISE - INTERMENSUELLE EN VIGUEUR LE "&amp;'OPTIONS - INTERVALLES DE MARGE'!A1</f>
        <v>IMPUTATIONS POUR POSITION MIXTE INTRA-MARCHANDISE - INTERMENSUELLE EN VIGUEUR LE 44474</v>
      </c>
      <c r="B14" s="122"/>
      <c r="C14" s="122"/>
      <c r="D14" s="122"/>
      <c r="E14" s="1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4" t="s">
        <v>0</v>
      </c>
      <c r="B15" s="141">
        <v>1</v>
      </c>
      <c r="C15" s="141">
        <v>2</v>
      </c>
      <c r="D15" s="12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5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1479</v>
      </c>
      <c r="D17" s="26">
        <v>1833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361</v>
      </c>
      <c r="D18" s="30">
        <v>1241</v>
      </c>
      <c r="E18" s="3"/>
    </row>
    <row r="19" spans="1:5" ht="15" customHeight="1" thickBot="1">
      <c r="A19" s="32">
        <v>3</v>
      </c>
      <c r="B19" s="33"/>
      <c r="C19" s="34"/>
      <c r="D19" s="36">
        <v>587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49.5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44474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1028</v>
      </c>
      <c r="C5" s="67">
        <v>450</v>
      </c>
      <c r="D5" s="68">
        <v>450</v>
      </c>
    </row>
    <row r="6" spans="1:4" ht="15">
      <c r="A6" s="65" t="s">
        <v>706</v>
      </c>
      <c r="B6" s="66" t="s">
        <v>1029</v>
      </c>
      <c r="C6" s="67">
        <v>450</v>
      </c>
      <c r="D6" s="68">
        <v>450</v>
      </c>
    </row>
    <row r="7" spans="1:4" ht="15">
      <c r="A7" s="65" t="s">
        <v>708</v>
      </c>
      <c r="B7" s="66" t="s">
        <v>1030</v>
      </c>
      <c r="C7" s="67">
        <v>225</v>
      </c>
      <c r="D7" s="68">
        <v>225</v>
      </c>
    </row>
    <row r="8" spans="1:4" ht="15">
      <c r="A8" s="65" t="s">
        <v>715</v>
      </c>
      <c r="B8" s="66" t="s">
        <v>1031</v>
      </c>
      <c r="C8" s="67">
        <v>450</v>
      </c>
      <c r="D8" s="68">
        <v>450</v>
      </c>
    </row>
    <row r="9" spans="1:4" ht="15">
      <c r="A9" s="65" t="s">
        <v>717</v>
      </c>
      <c r="B9" s="66" t="s">
        <v>1032</v>
      </c>
      <c r="C9" s="67">
        <v>200</v>
      </c>
      <c r="D9" s="68">
        <v>200</v>
      </c>
    </row>
    <row r="10" spans="1:4" ht="15">
      <c r="A10" s="63" t="s">
        <v>719</v>
      </c>
      <c r="B10" s="49" t="s">
        <v>1033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1034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1035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1036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1037</v>
      </c>
      <c r="C14" s="67">
        <v>100</v>
      </c>
      <c r="D14" s="68">
        <v>100</v>
      </c>
    </row>
    <row r="15" spans="1:4" ht="15">
      <c r="A15" s="65" t="s">
        <v>735</v>
      </c>
      <c r="B15" s="69" t="s">
        <v>1039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1040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1041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1042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1043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44474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965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963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973</v>
      </c>
      <c r="C42" s="67">
        <v>75</v>
      </c>
      <c r="D42" s="68">
        <v>75</v>
      </c>
    </row>
    <row r="43" spans="1:4" ht="15">
      <c r="A43" s="65" t="s">
        <v>755</v>
      </c>
      <c r="B43" s="69" t="s">
        <v>979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1012</v>
      </c>
      <c r="C46" s="67">
        <v>75</v>
      </c>
      <c r="D46" s="68">
        <v>75</v>
      </c>
    </row>
    <row r="47" spans="1:4" ht="15">
      <c r="A47" s="65" t="s">
        <v>759</v>
      </c>
      <c r="B47" s="69" t="s">
        <v>980</v>
      </c>
      <c r="C47" s="67">
        <v>75</v>
      </c>
      <c r="D47" s="68">
        <v>75</v>
      </c>
    </row>
    <row r="48" spans="1:4" ht="15">
      <c r="A48" s="65" t="s">
        <v>760</v>
      </c>
      <c r="B48" s="69" t="s">
        <v>981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982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997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984</v>
      </c>
      <c r="C64" s="67">
        <v>75</v>
      </c>
      <c r="D64" s="68">
        <v>75</v>
      </c>
    </row>
    <row r="65" spans="1:4" ht="15">
      <c r="A65" s="65" t="s">
        <v>777</v>
      </c>
      <c r="B65" s="69" t="s">
        <v>992</v>
      </c>
      <c r="C65" s="67">
        <v>75</v>
      </c>
      <c r="D65" s="68">
        <v>75</v>
      </c>
    </row>
    <row r="66" spans="1:4" ht="15">
      <c r="A66" s="65" t="s">
        <v>778</v>
      </c>
      <c r="B66" s="69" t="s">
        <v>985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990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991</v>
      </c>
      <c r="C71" s="67">
        <v>75</v>
      </c>
      <c r="D71" s="68">
        <v>75</v>
      </c>
    </row>
    <row r="72" spans="1:4" ht="15">
      <c r="A72" s="65" t="s">
        <v>784</v>
      </c>
      <c r="B72" s="69" t="s">
        <v>1006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1011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998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999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1000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1001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974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976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1004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1019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1009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1010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967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1017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1022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978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989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1025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1024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49.5" customHeight="1" thickBot="1">
      <c r="A2" s="173" t="str">
        <f>"IMPUTATIONS POUR POSITION MIXTE INTER-MARCHANDISE EN VIGUEUR LE "&amp;'OPTIONS - INTERVALLES DE MARGE'!A1</f>
        <v>IMPUTATIONS POUR POSITION MIXTE INTER-MARCHANDISE EN VIGUEUR LE 44474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49.5" customHeight="1" thickBot="1">
      <c r="A2" s="98" t="str">
        <f>"MARGIN INTERVALS EFFECTIVE ON "&amp;'OPTIONS - MARGIN INTERVALS'!A1</f>
        <v>MARGIN INTERVALS EFFECTIVE ON OCTOBER 5,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0.0012322030744501232</v>
      </c>
      <c r="D5" s="50">
        <v>0.0012316092218673743</v>
      </c>
    </row>
    <row r="6" spans="1:4" ht="15">
      <c r="A6" s="48" t="s">
        <v>701</v>
      </c>
      <c r="B6" s="49" t="s">
        <v>700</v>
      </c>
      <c r="C6" s="39">
        <v>0.0016979471657585694</v>
      </c>
      <c r="D6" s="50">
        <v>0.0016972134549075068</v>
      </c>
    </row>
    <row r="7" spans="1:4" ht="15">
      <c r="A7" s="48" t="s">
        <v>702</v>
      </c>
      <c r="B7" s="49" t="s">
        <v>700</v>
      </c>
      <c r="C7" s="39">
        <v>0.002102967420145381</v>
      </c>
      <c r="D7" s="50">
        <v>0.002102443975444991</v>
      </c>
    </row>
    <row r="8" spans="1:4" ht="15">
      <c r="A8" s="48" t="s">
        <v>703</v>
      </c>
      <c r="B8" s="49" t="s">
        <v>700</v>
      </c>
      <c r="C8" s="39">
        <v>0.00221269075022879</v>
      </c>
      <c r="D8" s="50">
        <v>0.002212136864786003</v>
      </c>
    </row>
    <row r="9" spans="1:4" ht="15">
      <c r="A9" s="48" t="s">
        <v>704</v>
      </c>
      <c r="B9" s="49" t="s">
        <v>705</v>
      </c>
      <c r="C9" s="39">
        <v>0.01731765768124499</v>
      </c>
      <c r="D9" s="50">
        <v>0.01731762392309776</v>
      </c>
    </row>
    <row r="10" spans="1:4" ht="15">
      <c r="A10" s="48" t="s">
        <v>706</v>
      </c>
      <c r="B10" s="49" t="s">
        <v>707</v>
      </c>
      <c r="C10" s="39">
        <v>0.008232974186596482</v>
      </c>
      <c r="D10" s="50">
        <v>0.00827447105706832</v>
      </c>
    </row>
    <row r="11" spans="1:4" ht="15">
      <c r="A11" s="48" t="s">
        <v>708</v>
      </c>
      <c r="B11" s="49" t="s">
        <v>709</v>
      </c>
      <c r="C11" s="39">
        <v>0.0036833997976342204</v>
      </c>
      <c r="D11" s="50">
        <v>0.003680155554885975</v>
      </c>
    </row>
    <row r="12" spans="1:4" ht="15">
      <c r="A12" s="48" t="s">
        <v>710</v>
      </c>
      <c r="B12" s="49" t="s">
        <v>711</v>
      </c>
      <c r="C12" s="39">
        <v>0.0008511789334767403</v>
      </c>
      <c r="D12" s="50">
        <v>0.0008507119373626052</v>
      </c>
    </row>
    <row r="13" spans="1:4" ht="15">
      <c r="A13" s="48" t="s">
        <v>712</v>
      </c>
      <c r="B13" s="49" t="s">
        <v>711</v>
      </c>
      <c r="C13" s="39">
        <v>0.0013587884944076991</v>
      </c>
      <c r="D13" s="50">
        <v>0.0013581723390323189</v>
      </c>
    </row>
    <row r="14" spans="1:4" ht="15">
      <c r="A14" s="63" t="s">
        <v>713</v>
      </c>
      <c r="B14" s="49" t="s">
        <v>711</v>
      </c>
      <c r="C14" s="39">
        <v>0.0016483350633084252</v>
      </c>
      <c r="D14" s="50">
        <v>0.0016476094062258632</v>
      </c>
    </row>
    <row r="15" spans="1:4" ht="15">
      <c r="A15" s="48" t="s">
        <v>714</v>
      </c>
      <c r="B15" s="49" t="s">
        <v>711</v>
      </c>
      <c r="C15" s="39">
        <v>0.0021287146669675713</v>
      </c>
      <c r="D15" s="50">
        <v>0.002127762725260408</v>
      </c>
    </row>
    <row r="16" spans="1:4" ht="15">
      <c r="A16" s="48" t="s">
        <v>715</v>
      </c>
      <c r="B16" s="49" t="s">
        <v>716</v>
      </c>
      <c r="C16" s="39">
        <v>0.03615459828950351</v>
      </c>
      <c r="D16" s="50">
        <v>0.0361377614827266</v>
      </c>
    </row>
    <row r="17" spans="1:4" ht="15">
      <c r="A17" s="63" t="s">
        <v>717</v>
      </c>
      <c r="B17" s="49" t="s">
        <v>718</v>
      </c>
      <c r="C17" s="39">
        <v>0.04529208271878157</v>
      </c>
      <c r="D17" s="50">
        <v>0.04528863909310867</v>
      </c>
    </row>
    <row r="18" spans="1:4" ht="15">
      <c r="A18" s="63" t="s">
        <v>719</v>
      </c>
      <c r="B18" s="49" t="s">
        <v>720</v>
      </c>
      <c r="C18" s="39">
        <v>0.045616356243326356</v>
      </c>
      <c r="D18" s="50">
        <v>0.0456135347346783</v>
      </c>
    </row>
    <row r="19" spans="1:4" ht="15">
      <c r="A19" s="63" t="s">
        <v>721</v>
      </c>
      <c r="B19" s="49" t="s">
        <v>722</v>
      </c>
      <c r="C19" s="39">
        <v>0.027997286074509325</v>
      </c>
      <c r="D19" s="50">
        <v>0.027738488024928804</v>
      </c>
    </row>
    <row r="20" spans="1:4" ht="15">
      <c r="A20" s="63" t="s">
        <v>723</v>
      </c>
      <c r="B20" s="49" t="s">
        <v>722</v>
      </c>
      <c r="C20" s="39">
        <v>0.037209070771249485</v>
      </c>
      <c r="D20" s="50">
        <v>0.03683458556893376</v>
      </c>
    </row>
    <row r="21" spans="1:4" ht="15">
      <c r="A21" s="63" t="s">
        <v>724</v>
      </c>
      <c r="B21" s="53" t="s">
        <v>722</v>
      </c>
      <c r="C21" s="39">
        <v>0.049738466013965435</v>
      </c>
      <c r="D21" s="50">
        <v>0.049733035232587056</v>
      </c>
    </row>
    <row r="22" spans="1:4" ht="15">
      <c r="A22" s="63" t="s">
        <v>725</v>
      </c>
      <c r="B22" s="53" t="s">
        <v>726</v>
      </c>
      <c r="C22" s="39">
        <v>0.04503827308755212</v>
      </c>
      <c r="D22" s="50">
        <v>0.04503526664155803</v>
      </c>
    </row>
    <row r="23" spans="1:4" ht="15">
      <c r="A23" s="63" t="s">
        <v>727</v>
      </c>
      <c r="B23" s="53" t="s">
        <v>728</v>
      </c>
      <c r="C23" s="39">
        <v>0.22041381336955035</v>
      </c>
      <c r="D23" s="50">
        <v>0.22038910159731695</v>
      </c>
    </row>
    <row r="24" spans="1:4" ht="15">
      <c r="A24" s="63" t="s">
        <v>729</v>
      </c>
      <c r="B24" s="53" t="s">
        <v>730</v>
      </c>
      <c r="C24" s="39">
        <v>0.11553451123697991</v>
      </c>
      <c r="D24" s="50">
        <v>0.11553654149209076</v>
      </c>
    </row>
    <row r="25" spans="1:4" ht="15">
      <c r="A25" s="63" t="s">
        <v>731</v>
      </c>
      <c r="B25" s="53" t="s">
        <v>732</v>
      </c>
      <c r="C25" s="39">
        <v>0.0484978652811161</v>
      </c>
      <c r="D25" s="50">
        <v>0.04849644434321767</v>
      </c>
    </row>
    <row r="26" spans="1:4" ht="15">
      <c r="A26" s="63" t="s">
        <v>733</v>
      </c>
      <c r="B26" s="53" t="s">
        <v>734</v>
      </c>
      <c r="C26" s="39">
        <v>0.047485151674528374</v>
      </c>
      <c r="D26" s="50">
        <v>0.04748109673759219</v>
      </c>
    </row>
    <row r="27" spans="1:4" ht="15">
      <c r="A27" s="63" t="s">
        <v>735</v>
      </c>
      <c r="B27" s="53" t="s">
        <v>736</v>
      </c>
      <c r="C27" s="39">
        <v>0.07544489857268968</v>
      </c>
      <c r="D27" s="50">
        <v>0.07544863180268718</v>
      </c>
    </row>
    <row r="28" spans="1:4" ht="15">
      <c r="A28" s="63" t="s">
        <v>737</v>
      </c>
      <c r="B28" s="53" t="s">
        <v>738</v>
      </c>
      <c r="C28" s="39">
        <v>0.05270181143160077</v>
      </c>
      <c r="D28" s="50">
        <v>0.0526889599726303</v>
      </c>
    </row>
    <row r="29" spans="1:4" ht="15">
      <c r="A29" s="63" t="s">
        <v>739</v>
      </c>
      <c r="B29" s="53" t="s">
        <v>740</v>
      </c>
      <c r="C29" s="39">
        <v>0.047485151674528374</v>
      </c>
      <c r="D29" s="50">
        <v>0.04748109673759219</v>
      </c>
    </row>
    <row r="30" spans="1:4" ht="15">
      <c r="A30" s="63" t="s">
        <v>741</v>
      </c>
      <c r="B30" s="53" t="s">
        <v>742</v>
      </c>
      <c r="C30" s="39">
        <v>0.05017463481021025</v>
      </c>
      <c r="D30" s="50">
        <v>0.05015575716583762</v>
      </c>
    </row>
    <row r="31" spans="1:4" ht="15">
      <c r="A31" s="63" t="s">
        <v>743</v>
      </c>
      <c r="B31" s="53" t="s">
        <v>744</v>
      </c>
      <c r="C31" s="39">
        <v>0.09903797259404087</v>
      </c>
      <c r="D31" s="50">
        <v>0.0990561641423395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8" t="str">
        <f>"MARGIN INTERVALS EFFECTIVE ON "&amp;'OPTIONS - MARGIN INTERVALS'!A1</f>
        <v>MARGIN INTERVALS EFFECTIVE ON OCTOBER 5,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0.10355690843508131</v>
      </c>
      <c r="D5" s="40">
        <v>0.103552355247854</v>
      </c>
    </row>
    <row r="6" spans="1:4" ht="15">
      <c r="A6" s="48" t="s">
        <v>746</v>
      </c>
      <c r="B6" s="49" t="s">
        <v>139</v>
      </c>
      <c r="C6" s="39">
        <v>0.08671891643286903</v>
      </c>
      <c r="D6" s="45">
        <v>0.08629373684402371</v>
      </c>
    </row>
    <row r="7" spans="1:4" ht="15">
      <c r="A7" s="48" t="s">
        <v>747</v>
      </c>
      <c r="B7" s="49" t="s">
        <v>55</v>
      </c>
      <c r="C7" s="39">
        <v>0.13579094749376797</v>
      </c>
      <c r="D7" s="50">
        <v>0.13578995213229378</v>
      </c>
    </row>
    <row r="8" spans="1:4" ht="15">
      <c r="A8" s="48" t="s">
        <v>748</v>
      </c>
      <c r="B8" s="49" t="s">
        <v>65</v>
      </c>
      <c r="C8" s="39">
        <v>0.08522886213254915</v>
      </c>
      <c r="D8" s="50">
        <v>0.08522914660800145</v>
      </c>
    </row>
    <row r="9" spans="1:4" ht="15">
      <c r="A9" s="48" t="s">
        <v>749</v>
      </c>
      <c r="B9" s="49" t="s">
        <v>73</v>
      </c>
      <c r="C9" s="39">
        <v>0.11995014107097912</v>
      </c>
      <c r="D9" s="45">
        <v>0.11996845192710892</v>
      </c>
    </row>
    <row r="10" spans="1:4" ht="15">
      <c r="A10" s="48" t="s">
        <v>750</v>
      </c>
      <c r="B10" s="49" t="s">
        <v>41</v>
      </c>
      <c r="C10" s="39">
        <v>0.13026838002665306</v>
      </c>
      <c r="D10" s="50">
        <v>0.13026792571817408</v>
      </c>
    </row>
    <row r="11" spans="1:4" ht="15">
      <c r="A11" s="48" t="s">
        <v>751</v>
      </c>
      <c r="B11" s="49" t="s">
        <v>95</v>
      </c>
      <c r="C11" s="39">
        <v>0.23155144618688056</v>
      </c>
      <c r="D11" s="45">
        <v>0.23037201881187208</v>
      </c>
    </row>
    <row r="12" spans="1:4" ht="15">
      <c r="A12" s="48" t="s">
        <v>752</v>
      </c>
      <c r="B12" s="49" t="s">
        <v>101</v>
      </c>
      <c r="C12" s="39">
        <v>0.04693383364249304</v>
      </c>
      <c r="D12" s="50">
        <v>0.04693046458030485</v>
      </c>
    </row>
    <row r="13" spans="1:4" ht="15">
      <c r="A13" s="48" t="s">
        <v>753</v>
      </c>
      <c r="B13" s="49" t="s">
        <v>111</v>
      </c>
      <c r="C13" s="39">
        <v>0.1714901399732003</v>
      </c>
      <c r="D13" s="45">
        <v>0.17148587012618854</v>
      </c>
    </row>
    <row r="14" spans="1:4" ht="15">
      <c r="A14" s="48" t="s">
        <v>754</v>
      </c>
      <c r="B14" s="49" t="s">
        <v>123</v>
      </c>
      <c r="C14" s="39">
        <v>0.05455359149964667</v>
      </c>
      <c r="D14" s="50">
        <v>0.05455373205119261</v>
      </c>
    </row>
    <row r="15" spans="1:4" ht="15">
      <c r="A15" s="48" t="s">
        <v>755</v>
      </c>
      <c r="B15" s="49" t="s">
        <v>175</v>
      </c>
      <c r="C15" s="39">
        <v>0.0534805512919159</v>
      </c>
      <c r="D15" s="45">
        <v>0.05347800863398898</v>
      </c>
    </row>
    <row r="16" spans="1:4" ht="15">
      <c r="A16" s="48" t="s">
        <v>756</v>
      </c>
      <c r="B16" s="49" t="s">
        <v>183</v>
      </c>
      <c r="C16" s="39">
        <v>0.16391235798382764</v>
      </c>
      <c r="D16" s="50">
        <v>0.16340242968289936</v>
      </c>
    </row>
    <row r="17" spans="1:4" ht="15">
      <c r="A17" s="48" t="s">
        <v>757</v>
      </c>
      <c r="B17" s="49" t="s">
        <v>147</v>
      </c>
      <c r="C17" s="39">
        <v>0.09370214585818</v>
      </c>
      <c r="D17" s="45">
        <v>0.09369394597500534</v>
      </c>
    </row>
    <row r="18" spans="1:4" ht="15">
      <c r="A18" s="48" t="s">
        <v>758</v>
      </c>
      <c r="B18" s="49" t="s">
        <v>527</v>
      </c>
      <c r="C18" s="39">
        <v>0.10698418289616679</v>
      </c>
      <c r="D18" s="50">
        <v>0.10700149881486232</v>
      </c>
    </row>
    <row r="19" spans="1:4" ht="15">
      <c r="A19" s="48" t="s">
        <v>759</v>
      </c>
      <c r="B19" s="49" t="s">
        <v>179</v>
      </c>
      <c r="C19" s="39">
        <v>0.06483406880391158</v>
      </c>
      <c r="D19" s="45">
        <v>0.06484331952653043</v>
      </c>
    </row>
    <row r="20" spans="1:4" ht="15">
      <c r="A20" s="48" t="s">
        <v>760</v>
      </c>
      <c r="B20" s="49" t="s">
        <v>181</v>
      </c>
      <c r="C20" s="39">
        <v>0.08169728714567301</v>
      </c>
      <c r="D20" s="50">
        <v>0.08170669288403912</v>
      </c>
    </row>
    <row r="21" spans="1:4" ht="15">
      <c r="A21" s="48" t="s">
        <v>761</v>
      </c>
      <c r="B21" s="49" t="s">
        <v>177</v>
      </c>
      <c r="C21" s="39">
        <v>0.1193531874387059</v>
      </c>
      <c r="D21" s="45">
        <v>0.11936137252342818</v>
      </c>
    </row>
    <row r="22" spans="1:4" ht="15">
      <c r="A22" s="48" t="s">
        <v>762</v>
      </c>
      <c r="B22" s="49" t="s">
        <v>195</v>
      </c>
      <c r="C22" s="39">
        <v>0.07629257981404261</v>
      </c>
      <c r="D22" s="50">
        <v>0.07629364920515477</v>
      </c>
    </row>
    <row r="23" spans="1:4" ht="15">
      <c r="A23" s="48" t="s">
        <v>763</v>
      </c>
      <c r="B23" s="49" t="s">
        <v>167</v>
      </c>
      <c r="C23" s="39">
        <v>0.0695711868786899</v>
      </c>
      <c r="D23" s="45">
        <v>0.0695818993381984</v>
      </c>
    </row>
    <row r="24" spans="1:4" ht="15">
      <c r="A24" s="48" t="s">
        <v>764</v>
      </c>
      <c r="B24" s="49" t="s">
        <v>217</v>
      </c>
      <c r="C24" s="39">
        <v>0.0766885644549473</v>
      </c>
      <c r="D24" s="50">
        <v>0.07669320915469469</v>
      </c>
    </row>
    <row r="25" spans="1:4" ht="15">
      <c r="A25" s="48" t="s">
        <v>765</v>
      </c>
      <c r="B25" s="49" t="s">
        <v>249</v>
      </c>
      <c r="C25" s="39">
        <v>0.07526061130735032</v>
      </c>
      <c r="D25" s="45">
        <v>0.07526354980536085</v>
      </c>
    </row>
    <row r="26" spans="1:4" ht="15">
      <c r="A26" s="48" t="s">
        <v>766</v>
      </c>
      <c r="B26" s="49" t="s">
        <v>235</v>
      </c>
      <c r="C26" s="39">
        <v>0.1193928450537734</v>
      </c>
      <c r="D26" s="50">
        <v>0.1193720363754626</v>
      </c>
    </row>
    <row r="27" spans="1:4" ht="15">
      <c r="A27" s="48" t="s">
        <v>767</v>
      </c>
      <c r="B27" s="49" t="s">
        <v>647</v>
      </c>
      <c r="C27" s="39">
        <v>0.09616407489470775</v>
      </c>
      <c r="D27" s="45">
        <v>0.09617821896888135</v>
      </c>
    </row>
    <row r="28" spans="1:4" ht="15">
      <c r="A28" s="48" t="s">
        <v>768</v>
      </c>
      <c r="B28" s="49" t="s">
        <v>105</v>
      </c>
      <c r="C28" s="39">
        <v>0.08096490359079794</v>
      </c>
      <c r="D28" s="50">
        <v>0.08096816108629015</v>
      </c>
    </row>
    <row r="29" spans="1:4" ht="15">
      <c r="A29" s="48" t="s">
        <v>769</v>
      </c>
      <c r="B29" s="49" t="s">
        <v>243</v>
      </c>
      <c r="C29" s="39">
        <v>0.18788527240614858</v>
      </c>
      <c r="D29" s="45">
        <v>0.1878915767466664</v>
      </c>
    </row>
    <row r="30" spans="1:4" ht="15">
      <c r="A30" s="48" t="s">
        <v>770</v>
      </c>
      <c r="B30" s="49" t="s">
        <v>247</v>
      </c>
      <c r="C30" s="39">
        <v>0.08064093690312313</v>
      </c>
      <c r="D30" s="50">
        <v>0.08064637069518579</v>
      </c>
    </row>
    <row r="31" spans="1:4" ht="15">
      <c r="A31" s="48" t="s">
        <v>771</v>
      </c>
      <c r="B31" s="49" t="s">
        <v>379</v>
      </c>
      <c r="C31" s="39">
        <v>0.12642469868888923</v>
      </c>
      <c r="D31" s="45">
        <v>0.12643793886665647</v>
      </c>
    </row>
    <row r="32" spans="1:4" ht="15">
      <c r="A32" s="48" t="s">
        <v>772</v>
      </c>
      <c r="B32" s="49" t="s">
        <v>603</v>
      </c>
      <c r="C32" s="39">
        <v>0.2535212357216837</v>
      </c>
      <c r="D32" s="50">
        <v>0.2535087623240295</v>
      </c>
    </row>
    <row r="33" spans="1:4" ht="15">
      <c r="A33" s="48" t="s">
        <v>773</v>
      </c>
      <c r="B33" s="49" t="s">
        <v>267</v>
      </c>
      <c r="C33" s="39">
        <v>0.05806761021427902</v>
      </c>
      <c r="D33" s="45">
        <v>0.0580737206788622</v>
      </c>
    </row>
    <row r="34" spans="1:4" ht="15">
      <c r="A34" s="48" t="s">
        <v>774</v>
      </c>
      <c r="B34" s="49" t="s">
        <v>279</v>
      </c>
      <c r="C34" s="39">
        <v>0.05338004175960141</v>
      </c>
      <c r="D34" s="50">
        <v>0.05337531785551956</v>
      </c>
    </row>
    <row r="35" spans="1:4" ht="15">
      <c r="A35" s="48" t="s">
        <v>775</v>
      </c>
      <c r="B35" s="49" t="s">
        <v>271</v>
      </c>
      <c r="C35" s="39">
        <v>0.10644182131114598</v>
      </c>
      <c r="D35" s="45">
        <v>0.10644317939863593</v>
      </c>
    </row>
    <row r="36" spans="1:4" ht="15">
      <c r="A36" s="48" t="s">
        <v>776</v>
      </c>
      <c r="B36" s="49" t="s">
        <v>291</v>
      </c>
      <c r="C36" s="39">
        <v>0.07698097520500158</v>
      </c>
      <c r="D36" s="50">
        <v>0.07697673257811218</v>
      </c>
    </row>
    <row r="37" spans="1:4" ht="15">
      <c r="A37" s="48" t="s">
        <v>777</v>
      </c>
      <c r="B37" s="49" t="s">
        <v>339</v>
      </c>
      <c r="C37" s="39">
        <v>0.06489469312972165</v>
      </c>
      <c r="D37" s="45">
        <v>0.06489935281230265</v>
      </c>
    </row>
    <row r="38" spans="1:4" ht="15">
      <c r="A38" s="48" t="s">
        <v>778</v>
      </c>
      <c r="B38" s="49" t="s">
        <v>293</v>
      </c>
      <c r="C38" s="39">
        <v>0.09876666539232676</v>
      </c>
      <c r="D38" s="50">
        <v>0.09877252552573182</v>
      </c>
    </row>
    <row r="39" spans="1:4" ht="15">
      <c r="A39" s="48" t="s">
        <v>779</v>
      </c>
      <c r="B39" s="49" t="s">
        <v>303</v>
      </c>
      <c r="C39" s="39">
        <v>0.05247663060210683</v>
      </c>
      <c r="D39" s="45">
        <v>0.05246422024603473</v>
      </c>
    </row>
    <row r="40" spans="1:4" ht="15">
      <c r="A40" s="48" t="s">
        <v>780</v>
      </c>
      <c r="B40" s="49" t="s">
        <v>309</v>
      </c>
      <c r="C40" s="39">
        <v>0.36641711667890886</v>
      </c>
      <c r="D40" s="50">
        <v>0.36625155039242996</v>
      </c>
    </row>
    <row r="41" spans="1:4" ht="15">
      <c r="A41" s="48" t="s">
        <v>781</v>
      </c>
      <c r="B41" s="49" t="s">
        <v>333</v>
      </c>
      <c r="C41" s="39">
        <v>0.08450171165649834</v>
      </c>
      <c r="D41" s="45">
        <v>0.08450452943933587</v>
      </c>
    </row>
    <row r="42" spans="1:4" ht="15">
      <c r="A42" s="48" t="s">
        <v>782</v>
      </c>
      <c r="B42" s="49" t="s">
        <v>653</v>
      </c>
      <c r="C42" s="39">
        <v>0.04429969800047008</v>
      </c>
      <c r="D42" s="50">
        <v>0.04429680426510943</v>
      </c>
    </row>
    <row r="43" spans="1:4" ht="15">
      <c r="A43" s="48" t="s">
        <v>783</v>
      </c>
      <c r="B43" s="49" t="s">
        <v>335</v>
      </c>
      <c r="C43" s="39">
        <v>0.056950841851507214</v>
      </c>
      <c r="D43" s="45">
        <v>0.056945784247955294</v>
      </c>
    </row>
    <row r="44" spans="1:4" ht="15">
      <c r="A44" s="48" t="s">
        <v>784</v>
      </c>
      <c r="B44" s="49" t="s">
        <v>487</v>
      </c>
      <c r="C44" s="39">
        <v>0.063740791800631</v>
      </c>
      <c r="D44" s="50">
        <v>0.0637407561709553</v>
      </c>
    </row>
    <row r="45" spans="1:4" ht="15">
      <c r="A45" s="48" t="s">
        <v>785</v>
      </c>
      <c r="B45" s="49" t="s">
        <v>657</v>
      </c>
      <c r="C45" s="39">
        <v>0.04603980582592938</v>
      </c>
      <c r="D45" s="45">
        <v>0.04603673614024616</v>
      </c>
    </row>
    <row r="46" spans="1:4" ht="15">
      <c r="A46" s="48" t="s">
        <v>786</v>
      </c>
      <c r="B46" s="49" t="s">
        <v>519</v>
      </c>
      <c r="C46" s="39">
        <v>0.0780410620392066</v>
      </c>
      <c r="D46" s="50">
        <v>0.07803365418981674</v>
      </c>
    </row>
    <row r="47" spans="1:4" ht="15">
      <c r="A47" s="48" t="s">
        <v>787</v>
      </c>
      <c r="B47" s="49" t="s">
        <v>325</v>
      </c>
      <c r="C47" s="39">
        <v>0.06493519074990856</v>
      </c>
      <c r="D47" s="45">
        <v>0.0649399690449029</v>
      </c>
    </row>
    <row r="48" spans="1:4" ht="15">
      <c r="A48" s="48" t="s">
        <v>788</v>
      </c>
      <c r="B48" s="49" t="s">
        <v>363</v>
      </c>
      <c r="C48" s="39">
        <v>0.1574056361854307</v>
      </c>
      <c r="D48" s="50">
        <v>0.15737517148015578</v>
      </c>
    </row>
    <row r="49" spans="1:4" ht="15">
      <c r="A49" s="48" t="s">
        <v>789</v>
      </c>
      <c r="B49" s="49" t="s">
        <v>359</v>
      </c>
      <c r="C49" s="39">
        <v>0.1640305114850626</v>
      </c>
      <c r="D49" s="45">
        <v>0.16403467186084908</v>
      </c>
    </row>
    <row r="50" spans="1:4" ht="15">
      <c r="A50" s="48" t="s">
        <v>790</v>
      </c>
      <c r="B50" s="49" t="s">
        <v>361</v>
      </c>
      <c r="C50" s="39">
        <v>0.0919717713723913</v>
      </c>
      <c r="D50" s="50">
        <v>0.09198064042123508</v>
      </c>
    </row>
    <row r="51" spans="1:4" ht="15">
      <c r="A51" s="48" t="s">
        <v>791</v>
      </c>
      <c r="B51" s="49" t="s">
        <v>381</v>
      </c>
      <c r="C51" s="39">
        <v>0.11677307114431441</v>
      </c>
      <c r="D51" s="45">
        <v>0.11677073873942467</v>
      </c>
    </row>
    <row r="52" spans="1:4" ht="15">
      <c r="A52" s="48" t="s">
        <v>792</v>
      </c>
      <c r="B52" s="49" t="s">
        <v>523</v>
      </c>
      <c r="C52" s="39">
        <v>0.07284665884518442</v>
      </c>
      <c r="D52" s="50">
        <v>0.07283981018463677</v>
      </c>
    </row>
    <row r="53" spans="1:4" ht="15">
      <c r="A53" s="48" t="s">
        <v>793</v>
      </c>
      <c r="B53" s="49" t="s">
        <v>371</v>
      </c>
      <c r="C53" s="39">
        <v>0.059931698052411234</v>
      </c>
      <c r="D53" s="45">
        <v>0.059930005109169335</v>
      </c>
    </row>
    <row r="54" spans="1:4" ht="15">
      <c r="A54" s="48" t="s">
        <v>794</v>
      </c>
      <c r="B54" s="49" t="s">
        <v>387</v>
      </c>
      <c r="C54" s="39">
        <v>0.15537793917249512</v>
      </c>
      <c r="D54" s="50">
        <v>0.15536558072098341</v>
      </c>
    </row>
    <row r="55" spans="1:4" ht="15">
      <c r="A55" s="48" t="s">
        <v>795</v>
      </c>
      <c r="B55" s="49" t="s">
        <v>245</v>
      </c>
      <c r="C55" s="39">
        <v>0.052123894015102534</v>
      </c>
      <c r="D55" s="45">
        <v>0.052117404025684266</v>
      </c>
    </row>
    <row r="56" spans="1:4" ht="15">
      <c r="A56" s="48" t="s">
        <v>796</v>
      </c>
      <c r="B56" s="49" t="s">
        <v>399</v>
      </c>
      <c r="C56" s="39">
        <v>0.08890488160254234</v>
      </c>
      <c r="D56" s="50">
        <v>0.08889035579009642</v>
      </c>
    </row>
    <row r="57" spans="1:4" ht="15">
      <c r="A57" s="48" t="s">
        <v>797</v>
      </c>
      <c r="B57" s="49" t="s">
        <v>403</v>
      </c>
      <c r="C57" s="39">
        <v>0.0981946499162114</v>
      </c>
      <c r="D57" s="45">
        <v>0.09819105572368629</v>
      </c>
    </row>
    <row r="58" spans="1:4" ht="15">
      <c r="A58" s="48" t="s">
        <v>798</v>
      </c>
      <c r="B58" s="49" t="s">
        <v>315</v>
      </c>
      <c r="C58" s="39">
        <v>0.17577616947789892</v>
      </c>
      <c r="D58" s="50">
        <v>0.175751448265559</v>
      </c>
    </row>
    <row r="59" spans="1:4" ht="15">
      <c r="A59" s="48" t="s">
        <v>799</v>
      </c>
      <c r="B59" s="49" t="s">
        <v>343</v>
      </c>
      <c r="C59" s="39">
        <v>0.09435548630872484</v>
      </c>
      <c r="D59" s="45">
        <v>0.09449585871254174</v>
      </c>
    </row>
    <row r="60" spans="1:4" ht="15">
      <c r="A60" s="48" t="s">
        <v>800</v>
      </c>
      <c r="B60" s="49" t="s">
        <v>269</v>
      </c>
      <c r="C60" s="39">
        <v>0.20641959009033495</v>
      </c>
      <c r="D60" s="50">
        <v>0.20642312542478197</v>
      </c>
    </row>
    <row r="61" spans="1:4" ht="15">
      <c r="A61" s="48" t="s">
        <v>801</v>
      </c>
      <c r="B61" s="49" t="s">
        <v>407</v>
      </c>
      <c r="C61" s="39">
        <v>0.05715923097556387</v>
      </c>
      <c r="D61" s="45">
        <v>0.05715885607330642</v>
      </c>
    </row>
    <row r="62" spans="1:4" ht="15">
      <c r="A62" s="48" t="s">
        <v>802</v>
      </c>
      <c r="B62" s="49" t="s">
        <v>411</v>
      </c>
      <c r="C62" s="39">
        <v>0.12894818563710458</v>
      </c>
      <c r="D62" s="50">
        <v>0.12897265251697776</v>
      </c>
    </row>
    <row r="63" spans="1:4" ht="15">
      <c r="A63" s="48" t="s">
        <v>803</v>
      </c>
      <c r="B63" s="49" t="s">
        <v>413</v>
      </c>
      <c r="C63" s="39">
        <v>0.057886242045942844</v>
      </c>
      <c r="D63" s="45">
        <v>0.05788383469763125</v>
      </c>
    </row>
    <row r="64" spans="1:4" ht="15">
      <c r="A64" s="48" t="s">
        <v>804</v>
      </c>
      <c r="B64" s="49" t="s">
        <v>281</v>
      </c>
      <c r="C64" s="39">
        <v>0.09991469140465598</v>
      </c>
      <c r="D64" s="45">
        <v>0.09991276948630198</v>
      </c>
    </row>
    <row r="65" spans="1:4" ht="15">
      <c r="A65" s="48" t="s">
        <v>805</v>
      </c>
      <c r="B65" s="49" t="s">
        <v>187</v>
      </c>
      <c r="C65" s="39">
        <v>0.24575241697927552</v>
      </c>
      <c r="D65" s="45">
        <v>0.24564779874912046</v>
      </c>
    </row>
    <row r="66" spans="1:4" ht="15">
      <c r="A66" s="48" t="s">
        <v>806</v>
      </c>
      <c r="B66" s="49" t="s">
        <v>125</v>
      </c>
      <c r="C66" s="39">
        <v>0.05501335123228162</v>
      </c>
      <c r="D66" s="45">
        <v>0.055011811377014774</v>
      </c>
    </row>
    <row r="67" spans="1:4" ht="15">
      <c r="A67" s="48" t="s">
        <v>807</v>
      </c>
      <c r="B67" s="49" t="s">
        <v>541</v>
      </c>
      <c r="C67" s="39">
        <v>0.0808623652502485</v>
      </c>
      <c r="D67" s="45">
        <v>0.0808608807064133</v>
      </c>
    </row>
    <row r="68" spans="1:4" ht="15">
      <c r="A68" s="48" t="s">
        <v>808</v>
      </c>
      <c r="B68" s="49" t="s">
        <v>427</v>
      </c>
      <c r="C68" s="39">
        <v>0.1060137793934567</v>
      </c>
      <c r="D68" s="45">
        <v>0.10598515931596486</v>
      </c>
    </row>
    <row r="69" spans="1:4" ht="15">
      <c r="A69" s="48" t="s">
        <v>809</v>
      </c>
      <c r="B69" s="49" t="s">
        <v>45</v>
      </c>
      <c r="C69" s="39">
        <v>0.34628480828098374</v>
      </c>
      <c r="D69" s="45">
        <v>0.3461945293395825</v>
      </c>
    </row>
    <row r="70" spans="1:4" ht="15">
      <c r="A70" s="48" t="s">
        <v>810</v>
      </c>
      <c r="B70" s="49" t="s">
        <v>149</v>
      </c>
      <c r="C70" s="39">
        <v>0.1360824124850398</v>
      </c>
      <c r="D70" s="45">
        <v>0.1355042403139638</v>
      </c>
    </row>
    <row r="71" spans="1:4" ht="15">
      <c r="A71" s="48" t="s">
        <v>811</v>
      </c>
      <c r="B71" s="49" t="s">
        <v>443</v>
      </c>
      <c r="C71" s="39">
        <v>0.06900784265762729</v>
      </c>
      <c r="D71" s="45">
        <v>0.06900683098459531</v>
      </c>
    </row>
    <row r="72" spans="1:4" ht="15">
      <c r="A72" s="48" t="s">
        <v>812</v>
      </c>
      <c r="B72" s="49" t="s">
        <v>219</v>
      </c>
      <c r="C72" s="39">
        <v>0.13265144541235915</v>
      </c>
      <c r="D72" s="45">
        <v>0.13264546270584826</v>
      </c>
    </row>
    <row r="73" spans="1:4" ht="15">
      <c r="A73" s="48" t="s">
        <v>813</v>
      </c>
      <c r="B73" s="49" t="s">
        <v>449</v>
      </c>
      <c r="C73" s="39">
        <v>0.08954155177064593</v>
      </c>
      <c r="D73" s="45">
        <v>0.08952475474162391</v>
      </c>
    </row>
    <row r="74" spans="1:4" ht="15">
      <c r="A74" s="48" t="s">
        <v>814</v>
      </c>
      <c r="B74" s="49" t="s">
        <v>577</v>
      </c>
      <c r="C74" s="39">
        <v>0.1203156698239865</v>
      </c>
      <c r="D74" s="45">
        <v>0.12031880706441761</v>
      </c>
    </row>
    <row r="75" spans="1:4" ht="15">
      <c r="A75" s="48" t="s">
        <v>815</v>
      </c>
      <c r="B75" s="49" t="s">
        <v>473</v>
      </c>
      <c r="C75" s="39">
        <v>0.11821995122776977</v>
      </c>
      <c r="D75" s="45">
        <v>0.11821636159314702</v>
      </c>
    </row>
    <row r="76" spans="1:4" ht="15">
      <c r="A76" s="48" t="s">
        <v>816</v>
      </c>
      <c r="B76" s="49" t="s">
        <v>347</v>
      </c>
      <c r="C76" s="39">
        <v>0.09115700810400694</v>
      </c>
      <c r="D76" s="45">
        <v>0.09117158203602821</v>
      </c>
    </row>
    <row r="77" spans="1:4" ht="15">
      <c r="A77" s="48" t="s">
        <v>817</v>
      </c>
      <c r="B77" s="49" t="s">
        <v>631</v>
      </c>
      <c r="C77" s="39">
        <v>0.13001246957658885</v>
      </c>
      <c r="D77" s="45">
        <v>0.12999069649884645</v>
      </c>
    </row>
    <row r="78" spans="1:4" ht="15">
      <c r="A78" s="48" t="s">
        <v>818</v>
      </c>
      <c r="B78" s="49" t="s">
        <v>467</v>
      </c>
      <c r="C78" s="39">
        <v>0.08569399938726042</v>
      </c>
      <c r="D78" s="45">
        <v>0.08570200600180675</v>
      </c>
    </row>
    <row r="79" spans="1:4" ht="15">
      <c r="A79" s="48" t="s">
        <v>819</v>
      </c>
      <c r="B79" s="49" t="s">
        <v>459</v>
      </c>
      <c r="C79" s="39">
        <v>0.14890504261163623</v>
      </c>
      <c r="D79" s="45">
        <v>0.1481441388871998</v>
      </c>
    </row>
    <row r="80" spans="1:4" ht="15">
      <c r="A80" s="48" t="s">
        <v>820</v>
      </c>
      <c r="B80" s="49" t="s">
        <v>465</v>
      </c>
      <c r="C80" s="39">
        <v>0.06809693789244312</v>
      </c>
      <c r="D80" s="45">
        <v>0.06809431332009505</v>
      </c>
    </row>
    <row r="81" spans="1:4" ht="15">
      <c r="A81" s="48" t="s">
        <v>821</v>
      </c>
      <c r="B81" s="49" t="s">
        <v>375</v>
      </c>
      <c r="C81" s="39">
        <v>0.06457853421706508</v>
      </c>
      <c r="D81" s="45">
        <v>0.0645834876435907</v>
      </c>
    </row>
    <row r="82" spans="1:4" ht="15">
      <c r="A82" s="48" t="s">
        <v>822</v>
      </c>
      <c r="B82" s="49" t="s">
        <v>69</v>
      </c>
      <c r="C82" s="39">
        <v>0.07197846235403799</v>
      </c>
      <c r="D82" s="45">
        <v>0.0719707709624131</v>
      </c>
    </row>
    <row r="83" spans="1:4" ht="15">
      <c r="A83" s="48" t="s">
        <v>823</v>
      </c>
      <c r="B83" s="49" t="s">
        <v>483</v>
      </c>
      <c r="C83" s="39">
        <v>0.09301477519410402</v>
      </c>
      <c r="D83" s="45">
        <v>0.0929951934798334</v>
      </c>
    </row>
    <row r="84" spans="1:4" ht="15">
      <c r="A84" s="48" t="s">
        <v>824</v>
      </c>
      <c r="B84" s="49" t="s">
        <v>585</v>
      </c>
      <c r="C84" s="39">
        <v>0.06710213887153726</v>
      </c>
      <c r="D84" s="45">
        <v>0.06711087131461366</v>
      </c>
    </row>
    <row r="85" spans="1:4" ht="15">
      <c r="A85" s="48" t="s">
        <v>825</v>
      </c>
      <c r="B85" s="49" t="s">
        <v>113</v>
      </c>
      <c r="C85" s="39">
        <v>0.0719036572779378</v>
      </c>
      <c r="D85" s="45">
        <v>0.0718976736303252</v>
      </c>
    </row>
    <row r="86" spans="1:4" ht="15">
      <c r="A86" s="48" t="s">
        <v>826</v>
      </c>
      <c r="B86" s="49" t="s">
        <v>581</v>
      </c>
      <c r="C86" s="39">
        <v>0.05963718229143737</v>
      </c>
      <c r="D86" s="45">
        <v>0.0596443676298015</v>
      </c>
    </row>
    <row r="87" spans="1:4" ht="15">
      <c r="A87" s="48" t="s">
        <v>827</v>
      </c>
      <c r="B87" s="49" t="s">
        <v>491</v>
      </c>
      <c r="C87" s="39">
        <v>0.05870506290944763</v>
      </c>
      <c r="D87" s="45">
        <v>0.05870580305109591</v>
      </c>
    </row>
    <row r="88" spans="1:4" ht="15">
      <c r="A88" s="48" t="s">
        <v>828</v>
      </c>
      <c r="B88" s="49" t="s">
        <v>501</v>
      </c>
      <c r="C88" s="39">
        <v>0.05391876236721066</v>
      </c>
      <c r="D88" s="45">
        <v>0.05391246555937731</v>
      </c>
    </row>
    <row r="89" spans="1:4" ht="15">
      <c r="A89" s="48" t="s">
        <v>829</v>
      </c>
      <c r="B89" s="49" t="s">
        <v>503</v>
      </c>
      <c r="C89" s="39">
        <v>0.06719293446701757</v>
      </c>
      <c r="D89" s="45">
        <v>0.06719209946579638</v>
      </c>
    </row>
    <row r="90" spans="1:4" ht="15">
      <c r="A90" s="48" t="s">
        <v>830</v>
      </c>
      <c r="B90" s="49" t="s">
        <v>511</v>
      </c>
      <c r="C90" s="39">
        <v>0.1681393860179464</v>
      </c>
      <c r="D90" s="45">
        <v>0.16811642985234743</v>
      </c>
    </row>
    <row r="91" spans="1:4" ht="15">
      <c r="A91" s="48" t="s">
        <v>831</v>
      </c>
      <c r="B91" s="49" t="s">
        <v>521</v>
      </c>
      <c r="C91" s="39">
        <v>0.0960803910617359</v>
      </c>
      <c r="D91" s="45">
        <v>0.09559200546590828</v>
      </c>
    </row>
    <row r="92" spans="1:4" ht="15">
      <c r="A92" s="48" t="s">
        <v>832</v>
      </c>
      <c r="B92" s="49" t="s">
        <v>297</v>
      </c>
      <c r="C92" s="39">
        <v>0.19090735732536152</v>
      </c>
      <c r="D92" s="45">
        <v>0.1908645360952923</v>
      </c>
    </row>
    <row r="93" spans="1:4" ht="15">
      <c r="A93" s="48" t="s">
        <v>833</v>
      </c>
      <c r="B93" s="49" t="s">
        <v>543</v>
      </c>
      <c r="C93" s="39">
        <v>0.10129034432296952</v>
      </c>
      <c r="D93" s="45">
        <v>0.10129937822524818</v>
      </c>
    </row>
    <row r="94" spans="1:4" ht="15">
      <c r="A94" s="48" t="s">
        <v>834</v>
      </c>
      <c r="B94" s="49" t="s">
        <v>81</v>
      </c>
      <c r="C94" s="39">
        <v>0.08170819634242425</v>
      </c>
      <c r="D94" s="45">
        <v>0.08170872498821079</v>
      </c>
    </row>
    <row r="95" spans="1:4" ht="15">
      <c r="A95" s="48" t="s">
        <v>835</v>
      </c>
      <c r="B95" s="49" t="s">
        <v>555</v>
      </c>
      <c r="C95" s="39">
        <v>0.05402429136877553</v>
      </c>
      <c r="D95" s="45">
        <v>0.05401926528368527</v>
      </c>
    </row>
    <row r="96" spans="1:4" ht="15">
      <c r="A96" s="48" t="s">
        <v>836</v>
      </c>
      <c r="B96" s="49" t="s">
        <v>563</v>
      </c>
      <c r="C96" s="39">
        <v>0.05362328998304007</v>
      </c>
      <c r="D96" s="45">
        <v>0.053620849999972006</v>
      </c>
    </row>
    <row r="97" spans="1:4" ht="15">
      <c r="A97" s="48" t="s">
        <v>837</v>
      </c>
      <c r="B97" s="49" t="s">
        <v>637</v>
      </c>
      <c r="C97" s="39">
        <v>0.13199079578608688</v>
      </c>
      <c r="D97" s="45">
        <v>0.1315562731272716</v>
      </c>
    </row>
    <row r="98" spans="1:4" ht="15">
      <c r="A98" s="48" t="s">
        <v>838</v>
      </c>
      <c r="B98" s="49" t="s">
        <v>569</v>
      </c>
      <c r="C98" s="39">
        <v>0.09689956976296843</v>
      </c>
      <c r="D98" s="45">
        <v>0.09640992386799965</v>
      </c>
    </row>
    <row r="99" spans="1:4" ht="15">
      <c r="A99" s="48" t="s">
        <v>839</v>
      </c>
      <c r="B99" s="49" t="s">
        <v>567</v>
      </c>
      <c r="C99" s="39">
        <v>0.16401117162852527</v>
      </c>
      <c r="D99" s="45">
        <v>0.1640197223250586</v>
      </c>
    </row>
    <row r="100" spans="1:4" ht="15">
      <c r="A100" s="48" t="s">
        <v>840</v>
      </c>
      <c r="B100" s="49" t="s">
        <v>49</v>
      </c>
      <c r="C100" s="39">
        <v>0.06955019797776682</v>
      </c>
      <c r="D100" s="45">
        <v>0.06954541987222118</v>
      </c>
    </row>
    <row r="101" spans="1:4" ht="15">
      <c r="A101" s="48" t="s">
        <v>841</v>
      </c>
      <c r="B101" s="49" t="s">
        <v>199</v>
      </c>
      <c r="C101" s="39">
        <v>0.062709079231122</v>
      </c>
      <c r="D101" s="45">
        <v>0.06270578007444588</v>
      </c>
    </row>
    <row r="102" spans="1:4" ht="15">
      <c r="A102" s="48" t="s">
        <v>842</v>
      </c>
      <c r="B102" s="49" t="s">
        <v>203</v>
      </c>
      <c r="C102" s="39">
        <v>0.13388987428080273</v>
      </c>
      <c r="D102" s="45">
        <v>0.13391649630932329</v>
      </c>
    </row>
    <row r="103" spans="1:4" ht="15">
      <c r="A103" s="48" t="s">
        <v>843</v>
      </c>
      <c r="B103" s="49" t="s">
        <v>193</v>
      </c>
      <c r="C103" s="39">
        <v>0.0695151897122386</v>
      </c>
      <c r="D103" s="45">
        <v>0.06950925267754489</v>
      </c>
    </row>
    <row r="104" spans="1:4" ht="15">
      <c r="A104" s="48" t="s">
        <v>844</v>
      </c>
      <c r="B104" s="49" t="s">
        <v>601</v>
      </c>
      <c r="C104" s="39">
        <v>0.17165486388587825</v>
      </c>
      <c r="D104" s="45">
        <v>0.17143213737702212</v>
      </c>
    </row>
    <row r="105" spans="1:4" ht="15">
      <c r="A105" s="48" t="s">
        <v>845</v>
      </c>
      <c r="B105" s="49" t="s">
        <v>451</v>
      </c>
      <c r="C105" s="39">
        <v>0.16578857468184705</v>
      </c>
      <c r="D105" s="45">
        <v>0.16582731485938243</v>
      </c>
    </row>
    <row r="106" spans="1:4" ht="15">
      <c r="A106" s="48" t="s">
        <v>846</v>
      </c>
      <c r="B106" s="49" t="s">
        <v>43</v>
      </c>
      <c r="C106" s="39">
        <v>0.15880780182751306</v>
      </c>
      <c r="D106" s="45">
        <v>0.15880765345484388</v>
      </c>
    </row>
    <row r="107" spans="1:4" ht="15">
      <c r="A107" s="48" t="s">
        <v>847</v>
      </c>
      <c r="B107" s="49" t="s">
        <v>615</v>
      </c>
      <c r="C107" s="39">
        <v>0.0684674325692074</v>
      </c>
      <c r="D107" s="45">
        <v>0.0684601879093455</v>
      </c>
    </row>
    <row r="108" spans="1:4" ht="15">
      <c r="A108" s="48" t="s">
        <v>848</v>
      </c>
      <c r="B108" s="49" t="s">
        <v>621</v>
      </c>
      <c r="C108" s="39">
        <v>0.2517061214916485</v>
      </c>
      <c r="D108" s="45">
        <v>0.2516418230981514</v>
      </c>
    </row>
    <row r="109" spans="1:4" ht="15">
      <c r="A109" s="48" t="s">
        <v>849</v>
      </c>
      <c r="B109" s="49" t="s">
        <v>625</v>
      </c>
      <c r="C109" s="39">
        <v>0.12457650473089661</v>
      </c>
      <c r="D109" s="45">
        <v>0.1245738678815621</v>
      </c>
    </row>
    <row r="110" spans="1:4" ht="15">
      <c r="A110" s="48" t="s">
        <v>850</v>
      </c>
      <c r="B110" s="49" t="s">
        <v>301</v>
      </c>
      <c r="C110" s="39">
        <v>0.061989604859606015</v>
      </c>
      <c r="D110" s="45">
        <v>0.06198566247068435</v>
      </c>
    </row>
    <row r="111" spans="1:4" ht="15">
      <c r="A111" s="48" t="s">
        <v>851</v>
      </c>
      <c r="B111" s="49" t="s">
        <v>627</v>
      </c>
      <c r="C111" s="39">
        <v>0.05682932840958094</v>
      </c>
      <c r="D111" s="45">
        <v>0.056828869830377785</v>
      </c>
    </row>
    <row r="112" spans="1:4" ht="15">
      <c r="A112" s="48" t="s">
        <v>852</v>
      </c>
      <c r="B112" s="49" t="s">
        <v>617</v>
      </c>
      <c r="C112" s="39">
        <v>0.15108690619346968</v>
      </c>
      <c r="D112" s="45">
        <v>0.15109001590217447</v>
      </c>
    </row>
    <row r="113" spans="1:4" ht="15">
      <c r="A113" s="48" t="s">
        <v>853</v>
      </c>
      <c r="B113" s="49" t="s">
        <v>643</v>
      </c>
      <c r="C113" s="39">
        <v>0.017384687052913923</v>
      </c>
      <c r="D113" s="45">
        <v>0.01738417100815684</v>
      </c>
    </row>
    <row r="114" spans="1:4" ht="15">
      <c r="A114" s="48" t="s">
        <v>854</v>
      </c>
      <c r="B114" s="49" t="s">
        <v>659</v>
      </c>
      <c r="C114" s="39">
        <v>0.043990403663362695</v>
      </c>
      <c r="D114" s="45">
        <v>0.043993555612934616</v>
      </c>
    </row>
    <row r="115" spans="1:4" ht="15">
      <c r="A115" s="48" t="s">
        <v>855</v>
      </c>
      <c r="B115" s="49" t="s">
        <v>651</v>
      </c>
      <c r="C115" s="39">
        <v>0.11543442673206401</v>
      </c>
      <c r="D115" s="45">
        <v>0.1154380192175352</v>
      </c>
    </row>
    <row r="116" spans="1:4" ht="15">
      <c r="A116" s="48" t="s">
        <v>856</v>
      </c>
      <c r="B116" s="49" t="s">
        <v>171</v>
      </c>
      <c r="C116" s="39">
        <v>0.10708108300823171</v>
      </c>
      <c r="D116" s="45">
        <v>0.10709132230329041</v>
      </c>
    </row>
    <row r="117" spans="1:4" ht="15">
      <c r="A117" s="48" t="s">
        <v>857</v>
      </c>
      <c r="B117" s="49" t="s">
        <v>649</v>
      </c>
      <c r="C117" s="39">
        <v>0.047156096130948406</v>
      </c>
      <c r="D117" s="45">
        <v>0.04715464140671554</v>
      </c>
    </row>
    <row r="118" spans="1:4" ht="15">
      <c r="A118" s="48" t="s">
        <v>858</v>
      </c>
      <c r="B118" s="49" t="s">
        <v>331</v>
      </c>
      <c r="C118" s="39">
        <v>0.04613522447510843</v>
      </c>
      <c r="D118" s="45">
        <v>0.046129469696527765</v>
      </c>
    </row>
    <row r="119" spans="1:4" ht="15">
      <c r="A119" s="48" t="s">
        <v>859</v>
      </c>
      <c r="B119" s="49" t="s">
        <v>667</v>
      </c>
      <c r="C119" s="39">
        <v>0.16539399418274714</v>
      </c>
      <c r="D119" s="45">
        <v>0.1654046179186981</v>
      </c>
    </row>
    <row r="120" spans="1:4" ht="15">
      <c r="A120" s="48" t="s">
        <v>860</v>
      </c>
      <c r="B120" s="49" t="s">
        <v>677</v>
      </c>
      <c r="C120" s="39">
        <v>0.0475622371163575</v>
      </c>
      <c r="D120" s="45">
        <v>0.04756060810070141</v>
      </c>
    </row>
    <row r="121" spans="1:4" ht="15">
      <c r="A121" s="48" t="s">
        <v>861</v>
      </c>
      <c r="B121" s="49" t="s">
        <v>145</v>
      </c>
      <c r="C121" s="39">
        <v>0.07442584548058677</v>
      </c>
      <c r="D121" s="45">
        <v>0.07442432959772267</v>
      </c>
    </row>
    <row r="122" spans="1:4" ht="15">
      <c r="A122" s="48" t="s">
        <v>862</v>
      </c>
      <c r="B122" s="49" t="s">
        <v>673</v>
      </c>
      <c r="C122" s="39">
        <v>0.04542936918052292</v>
      </c>
      <c r="D122" s="45">
        <v>0.045425952246265056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"BAX TIER STRUCTURE ON "&amp;'OPTIONS - MARGIN INTERVALS'!A1</f>
        <v>BAX TIER STRUCTURE ON OCTOBER 5, 2021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1" t="str">
        <f>"INTRA-COMMODITY SPREAD CHARGES - QUARTELY BUTTERFLY ON "&amp;'OPTIONS - MARGIN INTERVALS'!A1</f>
        <v>INTRA-COMMODITY SPREAD CHARGES - QUARTELY BUTTERFLY ON OCTOBER 5, 2021</v>
      </c>
      <c r="B18" s="122"/>
      <c r="C18" s="122"/>
      <c r="D18" s="122"/>
      <c r="E18" s="1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1" t="str">
        <f>"INTRA-COMMODITY SPREAD CHARGES - SIX-MONTHLY BUTTERFLY ON "&amp;'OPTIONS - MARGIN INTERVALS'!A1</f>
        <v>INTRA-COMMODITY SPREAD CHARGES - SIX-MONTHLY BUTTERFLY ON OCTOBER 5, 2021</v>
      </c>
      <c r="B32" s="122"/>
      <c r="C32" s="122"/>
      <c r="D32" s="122"/>
      <c r="E32" s="1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4" t="s">
        <v>2</v>
      </c>
      <c r="C33" s="136" t="s">
        <v>3</v>
      </c>
      <c r="D33" s="13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5"/>
      <c r="C34" s="137"/>
      <c r="D34" s="13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891</v>
      </c>
      <c r="C41" s="19">
        <v>126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1" t="str">
        <f>"INTRA-COMMODITY SPREAD CHARGES - NINE-MONTHLY BUTTERFLY ON "&amp;'OPTIONS - MARGIN INTERVALS'!A1</f>
        <v>INTRA-COMMODITY SPREAD CHARGES - NINE-MONTHLY BUTTERFLY ON OCTOBER 5, 2021</v>
      </c>
      <c r="B44" s="122"/>
      <c r="C44" s="122"/>
      <c r="D44" s="122"/>
      <c r="E44" s="1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4" t="s">
        <v>2</v>
      </c>
      <c r="C45" s="136" t="s">
        <v>3</v>
      </c>
      <c r="D45" s="13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5"/>
      <c r="C46" s="137"/>
      <c r="D46" s="13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895</v>
      </c>
      <c r="C49" s="19">
        <v>162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896</v>
      </c>
      <c r="C50" s="19">
        <v>148</v>
      </c>
      <c r="D50" s="19">
        <v>150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897</v>
      </c>
      <c r="C51" s="19">
        <v>199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181</v>
      </c>
      <c r="D52" s="20">
        <v>180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1" t="str">
        <f>"INTRA-COMMODITY SPREAD CHARGES - YEARLY BUTTERFLY ON "&amp;'OPTIONS - MARGIN INTERVALS'!A1</f>
        <v>INTRA-COMMODITY SPREAD CHARGES - YEARLY BUTTERFLY ON OCTOBER 5, 2021</v>
      </c>
      <c r="B54" s="122"/>
      <c r="C54" s="122"/>
      <c r="D54" s="122"/>
      <c r="E54" s="12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4" t="s">
        <v>2</v>
      </c>
      <c r="C55" s="136" t="s">
        <v>3</v>
      </c>
      <c r="D55" s="13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5"/>
      <c r="C56" s="137"/>
      <c r="D56" s="13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901</v>
      </c>
      <c r="C59" s="19">
        <v>243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246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1" t="str">
        <f>"INTRA-COMMODITY SPREAD CHARGES - INTER-MONTH STRATEGY ON "&amp;'OPTIONS - MARGIN INTERVALS'!A1</f>
        <v>INTRA-COMMODITY SPREAD CHARGES - INTER-MONTH STRATEGY ON OCTOBER 5, 2021</v>
      </c>
      <c r="B62" s="122"/>
      <c r="C62" s="122"/>
      <c r="D62" s="122"/>
      <c r="E62" s="12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4" t="s">
        <v>0</v>
      </c>
      <c r="B63" s="138">
        <v>1</v>
      </c>
      <c r="C63" s="138">
        <v>2</v>
      </c>
      <c r="D63" s="138">
        <v>3</v>
      </c>
      <c r="E63" s="13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5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248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"CORRA TIER STRUCTURE ON "&amp;'OPTIONS - MARGIN INTERVALS'!A1</f>
        <v>CORRA TIER STRUCTURE ON OCTOBER 5, 2021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1" t="str">
        <f>"INTRA-COMMODITY SPREAD CHARGES - QUARTELY BUTTERFLY ON "&amp;'OPTIONS - MARGIN INTERVALS'!A1</f>
        <v>INTRA-COMMODITY SPREAD CHARGES - QUARTELY BUTTERFLY ON OCTOBER 5, 2021</v>
      </c>
      <c r="B18" s="122"/>
      <c r="C18" s="122"/>
      <c r="D18" s="122"/>
      <c r="E18" s="1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1" t="str">
        <f>"INTRA-COMMODITY SPREAD CHARGES - SIX-MONTHLY BUTTERFLY ON "&amp;'OPTIONS - MARGIN INTERVALS'!A1</f>
        <v>INTRA-COMMODITY SPREAD CHARGES - SIX-MONTHLY BUTTERFLY ON OCTOBER 5, 2021</v>
      </c>
      <c r="B32" s="122"/>
      <c r="C32" s="122"/>
      <c r="D32" s="122"/>
      <c r="E32" s="1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4" t="s">
        <v>2</v>
      </c>
      <c r="C33" s="136" t="s">
        <v>3</v>
      </c>
      <c r="D33" s="136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5"/>
      <c r="C34" s="137"/>
      <c r="D34" s="137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1" t="str">
        <f>"INTRA-COMMODITY SPREAD CHARGES - NINE-MONTHLY BUTTERFLY ON "&amp;'OPTIONS - MARGIN INTERVALS'!A1</f>
        <v>INTRA-COMMODITY SPREAD CHARGES - NINE-MONTHLY BUTTERFLY ON OCTOBER 5, 2021</v>
      </c>
      <c r="B44" s="122"/>
      <c r="C44" s="122"/>
      <c r="D44" s="122"/>
      <c r="E44" s="1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4" t="s">
        <v>2</v>
      </c>
      <c r="C45" s="136" t="s">
        <v>3</v>
      </c>
      <c r="D45" s="136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5"/>
      <c r="C46" s="137"/>
      <c r="D46" s="137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222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1" t="str">
        <f>"INTRA-COMMODITY SPREAD CHARGES - YEARLY BUTTERFLY ON "&amp;'OPTIONS - MARGIN INTERVALS'!A1</f>
        <v>INTRA-COMMODITY SPREAD CHARGES - YEARLY BUTTERFLY ON OCTOBER 5, 2021</v>
      </c>
      <c r="B54" s="122"/>
      <c r="C54" s="122"/>
      <c r="D54" s="122"/>
      <c r="E54" s="12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4" t="s">
        <v>2</v>
      </c>
      <c r="C55" s="136" t="s">
        <v>3</v>
      </c>
      <c r="D55" s="136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5"/>
      <c r="C56" s="137"/>
      <c r="D56" s="137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1" t="str">
        <f>"INTRA-COMMODITY SPREAD CHARGES - INTER-MONTH STRATEGY ON "&amp;'OPTIONS - MARGIN INTERVALS'!A1</f>
        <v>INTRA-COMMODITY SPREAD CHARGES - INTER-MONTH STRATEGY ON OCTOBER 5, 2021</v>
      </c>
      <c r="B62" s="122"/>
      <c r="C62" s="122"/>
      <c r="D62" s="122"/>
      <c r="E62" s="12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4" t="s">
        <v>0</v>
      </c>
      <c r="B63" s="138">
        <v>1</v>
      </c>
      <c r="C63" s="138">
        <v>2</v>
      </c>
      <c r="D63" s="138">
        <v>3</v>
      </c>
      <c r="E63" s="136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5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"SDV TIER STRUCTURE ON "&amp;'OPTIONS - MARGIN INTERVALS'!A1</f>
        <v>SDV TIER STRUCTURE ON OCTOBER 5, 2021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0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8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1" t="str">
        <f>"INTRA-COMMODITY SPREAD CHARGES - INTER-MONTH STRATEGY ON "&amp;'OPTIONS - MARGIN INTERVALS'!A1</f>
        <v>INTRA-COMMODITY SPREAD CHARGES - INTER-MONTH STRATEGY ON OCTOBER 5, 2021</v>
      </c>
      <c r="B11" s="122"/>
      <c r="C11" s="122"/>
      <c r="D11" s="122"/>
      <c r="E11" s="12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4" t="s">
        <v>0</v>
      </c>
      <c r="B12" s="138">
        <v>1</v>
      </c>
      <c r="C12" s="138">
        <v>2</v>
      </c>
      <c r="D12" s="136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5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170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0"/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1" t="str">
        <f>"SXF TIER STRUCTURE ON "&amp;'OPTIONS - MARGIN INTERVALS'!A1</f>
        <v>SXF TIER STRUCTURE ON OCTOBER 5, 2021</v>
      </c>
      <c r="B2" s="122"/>
      <c r="C2" s="122"/>
      <c r="D2" s="122"/>
      <c r="E2" s="1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3" t="s">
        <v>36</v>
      </c>
      <c r="C3" s="125" t="s">
        <v>4</v>
      </c>
      <c r="D3" s="12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4"/>
      <c r="C4" s="126"/>
      <c r="D4" s="12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0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8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8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1" t="str">
        <f>"INTRA-COMMODITY SPREAD CHARGES - INTER-MONTH STRATEGY ON "&amp;'OPTIONS - MARGIN INTERVALS'!A1</f>
        <v>INTRA-COMMODITY SPREAD CHARGES - INTER-MONTH STRATEGY ON OCTOBER 5, 2021</v>
      </c>
      <c r="B14" s="122"/>
      <c r="C14" s="122"/>
      <c r="D14" s="122"/>
      <c r="E14" s="1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4" t="s">
        <v>0</v>
      </c>
      <c r="B15" s="141">
        <v>1</v>
      </c>
      <c r="C15" s="141">
        <v>2</v>
      </c>
      <c r="D15" s="12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5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1479</v>
      </c>
      <c r="D17" s="26">
        <v>1833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361</v>
      </c>
      <c r="D18" s="30">
        <v>1241</v>
      </c>
      <c r="E18" s="3"/>
    </row>
    <row r="19" spans="1:5" ht="15" customHeight="1" thickBot="1">
      <c r="A19" s="32">
        <v>3</v>
      </c>
      <c r="B19" s="33"/>
      <c r="C19" s="34"/>
      <c r="D19" s="36">
        <v>587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49.5" customHeight="1" thickBot="1">
      <c r="A2" s="154" t="str">
        <f>"INTRA-COMMODITY (Inter-Month) SPREAD CHARGES EFFECTIVE ON "&amp;'OPTIONS - MARGIN INTERVALS'!A1</f>
        <v>INTRA-COMMODITY (Inter-Month) SPREAD CHARGES EFFECTIVE ON OCTOBER 5,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5,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49.5" customHeight="1" thickBot="1">
      <c r="A2" s="144" t="str">
        <f>"INTER-COMMODITY SPREAD CHARGES EFFECTIVE ON "&amp;'OPTIONS - MARGIN INTERVALS'!A1</f>
        <v>INTER-COMMODITY SPREAD CHARGES EFFECTIVE ON OCTOBER 5,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2021-10-04T13:41:10Z</dcterms:modified>
  <cp:category/>
  <cp:version/>
  <cp:contentType/>
  <cp:contentStatus/>
</cp:coreProperties>
</file>