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30\"/>
    </mc:Choice>
  </mc:AlternateContent>
  <bookViews>
    <workbookView xWindow="0" yWindow="0" windowWidth="28800" windowHeight="12300" tabRatio="769" firstSheet="17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<sst xmlns="http://schemas.openxmlformats.org/spreadsheetml/2006/main" count="2618" uniqueCount="1030">
  <si>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</si>
  <si>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</si>
  <si>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</si>
  <si>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</si>
  <si>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</si>
  <si>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</si>
  <si>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</si>
  <si>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</si>
  <si>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</si>
  <si>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</si>
  <si>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</si>
  <si>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</si>
  <si>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</si>
  <si>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</si>
  <si>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</si>
  <si>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</si>
  <si>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</si>
  <si>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</si>
  <si>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</si>
  <si>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</si>
  <si>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</si>
  <si>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</si>
  <si>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</si>
  <si>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</si>
  <si>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</si>
  <si>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</si>
  <si>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</si>
  <si>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</si>
  <si>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</si>
  <si>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</si>
  <si>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</si>
  <si>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</si>
  <si>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</si>
  <si>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</si>
  <si>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</si>
  <si>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</si>
  <si>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</si>
  <si>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</si>
  <si>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</si>
  <si>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31,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</si>
  <si>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</si>
  <si>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</si>
  <si>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</si>
  <si>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</si>
  <si>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</si>
  <si>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</si>
  <si>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</si>
  <si>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</si>
  <si>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</si>
  <si>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</si>
  <si>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</si>
  <si>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</si>
  <si>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</si>
  <si>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</si>
  <si>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</si>
  <si>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</si>
  <si>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</si>
  <si>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</si>
  <si>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</si>
  <si>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</si>
  <si>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</si>
  <si>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</si>
  <si>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</si>
  <si>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</si>
  <si>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</si>
  <si>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</si>
  <si>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</si>
  <si>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</si>
  <si>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</si>
  <si>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</si>
  <si>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</si>
  <si>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</si>
  <si>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</si>
  <si>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</si>
  <si>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</si>
  <si>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</si>
  <si>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</si>
  <si>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</si>
  <si>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</si>
  <si>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</si>
  <si>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</si>
  <si>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</si>
  <si>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</si>
  <si>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</si>
  <si>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</si>
  <si>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</si>
  <si>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</si>
  <si>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</si>
  <si>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</si>
  <si>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</si>
  <si>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</si>
  <si>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</si>
  <si>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</si>
  <si>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</si>
  <si>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</si>
  <si>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</si>
  <si>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</si>
  <si>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</si>
  <si>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</si>
  <si>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</si>
  <si>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</si>
  <si>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</si>
  <si>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</si>
  <si>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</si>
  <si>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</si>
  <si>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</si>
  <si>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</si>
  <si>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</si>
  <si>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</si>
  <si>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</si>
  <si>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</si>
  <si>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</si>
  <si>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</si>
  <si>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</si>
  <si>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</si>
  <si>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</si>
  <si>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</si>
  <si>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</si>
  <si>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</si>
  <si>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</si>
  <si>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</si>
  <si>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</si>
  <si>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</si>
  <si>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</si>
  <si>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</si>
  <si>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</si>
  <si>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</si>
  <si>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</si>
  <si>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</si>
  <si>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</si>
  <si>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</si>
  <si>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</si>
  <si>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</si>
  <si>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</si>
  <si>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</si>
  <si>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</si>
  <si>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</si>
  <si>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</si>
  <si>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</si>
  <si>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</si>
  <si>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</si>
  <si>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</si>
  <si>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</si>
  <si>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</si>
  <si>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</si>
  <si>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</si>
  <si>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</si>
  <si>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</si>
  <si>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</si>
  <si>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</si>
  <si>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</si>
  <si>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</si>
  <si>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</si>
  <si>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</si>
  <si>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</si>
  <si>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</si>
  <si>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</si>
  <si>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</si>
  <si>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</si>
  <si>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</si>
  <si>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</si>
  <si>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</si>
  <si>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</si>
  <si>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</si>
  <si>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</si>
  <si>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</si>
  <si>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</si>
  <si>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</si>
  <si>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</si>
  <si>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</si>
  <si>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</si>
  <si>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</si>
  <si>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</si>
  <si>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</si>
  <si>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</si>
  <si>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</si>
  <si>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</si>
  <si>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</si>
  <si>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</si>
  <si>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</si>
  <si>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</si>
  <si>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</si>
  <si>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</si>
  <si>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</si>
  <si>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</si>
  <si>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</si>
  <si>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</si>
  <si>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</si>
  <si>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</si>
  <si>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</si>
  <si>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</si>
  <si>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</si>
  <si>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</si>
  <si>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</si>
  <si>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</si>
  <si>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</si>
  <si>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</si>
  <si>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</si>
  <si>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</si>
  <si>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</si>
  <si>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</si>
  <si>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</si>
  <si>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</si>
  <si>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</si>
  <si>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</si>
  <si>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</si>
  <si>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</si>
  <si>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</si>
  <si>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</si>
  <si>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</si>
  <si>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</si>
  <si>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</si>
  <si>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</si>
  <si>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</si>
  <si>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</si>
  <si>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</si>
  <si>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</si>
  <si>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</si>
  <si>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</si>
  <si>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</si>
  <si>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</si>
  <si>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</si>
  <si>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</si>
  <si>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</si>
  <si>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</si>
  <si>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</si>
  <si>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</si>
  <si>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</si>
  <si>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</si>
  <si>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</si>
  <si>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</si>
  <si>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</si>
  <si>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</si>
  <si>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</si>
  <si>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</si>
  <si>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</si>
  <si>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</si>
  <si>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</si>
  <si>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</si>
  <si>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</si>
  <si>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</si>
  <si>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</si>
  <si>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</si>
  <si>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</si>
  <si>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</si>
  <si>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</si>
  <si>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</si>
  <si>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</si>
  <si>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</si>
  <si>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</si>
  <si>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</si>
  <si>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</si>
  <si>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</si>
  <si>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</si>
  <si>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</si>
  <si>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</si>
  <si>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</si>
  <si>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</si>
  <si>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</si>
  <si>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</si>
  <si>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</si>
  <si>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</si>
  <si>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</si>
  <si>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</si>
  <si>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</si>
  <si>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</si>
  <si>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</si>
  <si>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</si>
  <si>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</si>
  <si>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</si>
  <si>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</si>
  <si>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</si>
  <si>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</si>
  <si>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</si>
  <si>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</si>
  <si>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</si>
  <si>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</si>
  <si>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</si>
  <si>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</si>
  <si>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</si>
  <si>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</si>
  <si>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</si>
  <si>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</si>
  <si>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</si>
  <si>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</si>
  <si>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</si>
  <si>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</si>
  <si>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</si>
  <si>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</si>
  <si>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</si>
  <si>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</si>
  <si>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</si>
  <si>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</si>
  <si>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</si>
  <si>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</si>
  <si>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</si>
  <si>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</si>
  <si>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</si>
  <si>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</si>
  <si>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</si>
  <si>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</si>
  <si>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</si>
  <si>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</si>
  <si>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</si>
  <si>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</si>
  <si>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</si>
  <si>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</si>
  <si>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</si>
  <si>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</si>
  <si>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</si>
  <si>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</si>
  <si>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</si>
  <si>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</si>
  <si>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</si>
  <si>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</si>
  <si>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</si>
  <si>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</si>
  <si>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</si>
  <si>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</si>
  <si>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</si>
  <si>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</si>
  <si>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</si>
  <si>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</si>
  <si>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</si>
  <si>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</si>
  <si>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</si>
  <si>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</si>
  <si>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</si>
  <si>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</si>
  <si>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</si>
  <si>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</si>
  <si>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</si>
  <si>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</si>
  <si>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</si>
  <si>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</si>
  <si>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</si>
  <si>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</si>
  <si>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</si>
  <si>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</si>
  <si>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</si>
  <si>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</si>
  <si>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</si>
  <si>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</si>
  <si>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</si>
  <si>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</si>
  <si>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</si>
  <si>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</si>
  <si>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</si>
  <si>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</si>
  <si>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</si>
  <si>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</si>
  <si>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</si>
  <si>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</si>
  <si>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</si>
  <si>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</si>
  <si>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</si>
  <si>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</si>
  <si>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</si>
  <si>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</si>
  <si>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</si>
  <si>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</si>
  <si>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</si>
  <si>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</si>
  <si>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</si>
  <si>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</si>
  <si>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</si>
  <si>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</si>
  <si>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</si>
  <si>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</si>
  <si>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</si>
  <si>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</si>
  <si>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</si>
  <si>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</si>
  <si>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</si>
  <si>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</si>
  <si>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</si>
  <si>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</si>
  <si>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</si>
  <si>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</si>
  <si>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</si>
  <si>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</si>
  <si>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</si>
  <si>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</si>
  <si>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</si>
  <si>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</si>
  <si>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</si>
  <si>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</si>
  <si>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</si>
  <si>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</si>
  <si>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</si>
  <si>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</si>
  <si>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</si>
  <si>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</si>
  <si>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</si>
  <si>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</si>
  <si>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</si>
  <si>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</si>
  <si>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</si>
  <si>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</si>
  <si>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</si>
  <si>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</si>
  <si>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</si>
  <si>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</si>
  <si>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</si>
  <si>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</si>
  <si>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</si>
  <si>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</si>
  <si>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</si>
  <si>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</si>
  <si>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</si>
  <si>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</si>
  <si>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</si>
  <si>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</si>
  <si>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</si>
  <si>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</si>
  <si>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</si>
  <si>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</si>
  <si>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</si>
  <si>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</si>
  <si>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</si>
  <si>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</si>
  <si>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</si>
  <si>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</si>
  <si>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</si>
  <si>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</si>
  <si>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</si>
  <si>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</si>
  <si>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</si>
  <si>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</si>
  <si>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</si>
  <si>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</si>
  <si>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</si>
  <si>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</si>
  <si>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</si>
  <si>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</si>
  <si>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</si>
  <si>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</si>
  <si>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</si>
  <si>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</si>
  <si>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</si>
  <si>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</si>
  <si>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</si>
  <si>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</si>
  <si>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</si>
  <si>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</si>
  <si>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</si>
  <si>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</si>
  <si>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</si>
  <si>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</si>
  <si>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</si>
  <si>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</si>
  <si>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</si>
  <si>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</si>
  <si>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</si>
  <si>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</si>
  <si>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</si>
  <si>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</si>
  <si>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</si>
  <si>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</si>
  <si>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</si>
  <si>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</si>
  <si>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</si>
  <si>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</si>
  <si>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</si>
  <si>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</si>
  <si>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</si>
  <si>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</si>
  <si>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</si>
  <si>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</si>
  <si>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</si>
  <si>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</si>
  <si>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</si>
  <si>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</si>
  <si>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</si>
  <si>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</si>
  <si>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</si>
  <si>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</si>
  <si>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</si>
  <si>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</si>
  <si>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</si>
  <si>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</si>
  <si>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</si>
  <si>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</si>
  <si>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</si>
  <si>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</si>
  <si>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</si>
  <si>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</si>
  <si>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</si>
  <si>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</si>
  <si>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</si>
  <si>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</si>
  <si>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</si>
  <si>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</si>
  <si>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</si>
  <si>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</si>
  <si>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</si>
  <si>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</si>
  <si>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</si>
  <si>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</si>
  <si>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</si>
  <si>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</si>
  <si>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</si>
  <si>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</si>
  <si>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</si>
  <si>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</si>
  <si>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</si>
  <si>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</si>
  <si>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</si>
  <si>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</si>
  <si>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</si>
  <si>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</si>
  <si>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</si>
  <si>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</si>
  <si>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</si>
  <si>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</si>
  <si>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</si>
  <si>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</si>
  <si>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</si>
  <si>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</si>
  <si>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</si>
  <si>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</si>
  <si>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</si>
  <si>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</si>
  <si>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</si>
  <si>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</si>
  <si>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</si>
  <si>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</si>
  <si>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</si>
  <si>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</si>
  <si>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</si>
  <si>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</si>
  <si>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</si>
  <si>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</si>
  <si>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</si>
  <si>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</si>
  <si>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</si>
  <si>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</si>
  <si>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</si>
  <si>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</si>
  <si>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</si>
  <si>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</si>
  <si>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</si>
  <si>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</si>
  <si>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</si>
  <si>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</si>
  <si>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</si>
  <si>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</si>
  <si>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</si>
  <si>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</si>
  <si>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</si>
  <si>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</si>
  <si>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</si>
  <si>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</si>
  <si>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</si>
  <si>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</si>
  <si>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</si>
  <si>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</si>
  <si>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</si>
  <si>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</si>
  <si>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</si>
  <si>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</si>
  <si>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</si>
  <si>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</si>
  <si>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</si>
  <si>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</si>
  <si>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</si>
  <si>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</si>
  <si>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</si>
  <si>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</si>
  <si>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</si>
  <si>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</si>
  <si>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</si>
  <si>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</si>
  <si>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</si>
  <si>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</si>
  <si>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</si>
  <si>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</si>
  <si>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</si>
  <si>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</si>
  <si>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</si>
  <si>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</si>
  <si>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</si>
  <si>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</si>
  <si>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</si>
  <si>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</si>
  <si>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</si>
  <si>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</si>
  <si>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</si>
  <si>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</si>
  <si>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</si>
  <si>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</si>
  <si>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</si>
  <si>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</si>
  <si>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</si>
  <si>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</si>
  <si>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</si>
  <si>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</si>
  <si>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</si>
  <si>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</si>
  <si>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</si>
  <si>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</si>
  <si>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</si>
  <si>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</si>
  <si>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</si>
  <si>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</si>
  <si>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</si>
  <si>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</si>
  <si>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</si>
  <si>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</si>
  <si>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</si>
  <si>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</si>
  <si>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</si>
  <si>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</si>
  <si>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</si>
  <si>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</si>
  <si>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</si>
  <si>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</si>
  <si>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</si>
  <si>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</si>
  <si>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</si>
  <si>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</si>
  <si>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</si>
  <si>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</si>
  <si>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</si>
  <si>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</si>
  <si>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</si>
  <si>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</si>
  <si>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</si>
  <si>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</si>
  <si>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</si>
  <si>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</si>
  <si>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</si>
  <si>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</si>
  <si>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</si>
  <si>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</si>
  <si>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</si>
  <si>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</si>
  <si>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</si>
  <si>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</si>
  <si>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</si>
  <si>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</si>
  <si>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</si>
  <si>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</si>
  <si>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</si>
  <si>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</si>
  <si>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</si>
  <si>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</si>
  <si>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</si>
  <si>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</si>
  <si>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</si>
  <si>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</si>
  <si>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</si>
  <si>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</si>
  <si>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</si>
  <si>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</si>
  <si>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</si>
  <si>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</si>
  <si>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</si>
  <si>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</si>
  <si>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</si>
  <si>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</si>
  <si>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</si>
  <si>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</si>
  <si>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</si>
  <si>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</si>
  <si>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</si>
  <si>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</si>
  <si>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</si>
  <si>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</si>
  <si>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</si>
  <si>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</si>
  <si>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</si>
  <si>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</si>
  <si>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</si>
  <si>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</si>
  <si>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</si>
  <si>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</si>
  <si>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</si>
  <si>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</si>
  <si>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</si>
  <si>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</si>
  <si>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</si>
  <si>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</si>
  <si>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</si>
  <si>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</si>
  <si>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</si>
  <si>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</si>
  <si>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</si>
  <si>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</si>
  <si>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</si>
  <si>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</si>
  <si>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</si>
  <si>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</si>
  <si>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</si>
  <si>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</si>
  <si>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</si>
  <si>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</si>
  <si>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</si>
  <si>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</si>
  <si>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</si>
  <si>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</si>
  <si>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</si>
  <si>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</si>
  <si>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</si>
  <si>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</si>
  <si>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</si>
  <si>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</si>
  <si>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</si>
  <si>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</si>
  <si>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</si>
  <si>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</si>
  <si>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</si>
  <si>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</si>
  <si>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</si>
  <si>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</si>
  <si>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</si>
  <si>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</si>
  <si>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</si>
  <si>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</si>
  <si>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</si>
  <si>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</si>
  <si>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</si>
  <si>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</si>
  <si>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</si>
  <si>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</si>
  <si>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</si>
  <si>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</si>
  <si>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</si>
  <si>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</si>
  <si>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</si>
  <si>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</si>
  <si>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</si>
  <si>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</si>
  <si>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</si>
  <si>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</si>
  <si>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</si>
  <si>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</si>
  <si>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</si>
  <si>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</si>
  <si>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</si>
  <si>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</si>
  <si>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</si>
  <si>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</si>
  <si>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</si>
  <si>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</si>
  <si>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</si>
  <si>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</si>
  <si>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</si>
  <si>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</si>
  <si>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</si>
  <si>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</si>
  <si>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</si>
  <si>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</si>
  <si>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</si>
  <si>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</si>
  <si>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</si>
  <si>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</si>
  <si>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</si>
  <si>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</si>
  <si>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</si>
  <si>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</si>
  <si>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</si>
  <si>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</si>
  <si>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</si>
  <si>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</si>
  <si>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</si>
  <si>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</si>
  <si>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</si>
  <si>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</si>
  <si>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</si>
  <si>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</si>
  <si>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</si>
  <si>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</si>
  <si>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</si>
  <si>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</si>
  <si>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</si>
  <si>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</si>
  <si>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</si>
  <si>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</si>
  <si>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</si>
  <si>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</si>
  <si>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</si>
  <si>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</si>
  <si>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</si>
  <si>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</si>
  <si>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</si>
  <si>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</si>
  <si>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</si>
  <si>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</si>
  <si>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</si>
  <si>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</si>
  <si>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</si>
  <si>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</si>
  <si>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</si>
  <si>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</si>
  <si>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</si>
  <si>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</si>
  <si>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</si>
  <si>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</si>
  <si>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</si>
  <si>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</si>
  <si>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</si>
  <si>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</si>
  <si>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</si>
  <si>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</si>
  <si>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</si>
  <si>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</si>
  <si>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</si>
  <si>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</si>
  <si>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</si>
  <si>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</si>
  <si>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</si>
  <si>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</si>
  <si>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</si>
  <si>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</si>
  <si>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</si>
  <si>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</si>
  <si>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</si>
  <si>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</si>
  <si>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</si>
  <si>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</si>
  <si>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</si>
  <si>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</si>
  <si>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</si>
  <si>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</si>
  <si>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</si>
  <si>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</si>
  <si>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</si>
  <si>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</si>
  <si>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</si>
  <si>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</si>
  <si>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</si>
  <si>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</si>
  <si>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</si>
  <si>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</si>
  <si>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</si>
  <si>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</si>
  <si>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</si>
  <si>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</si>
  <si>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</si>
  <si>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</si>
  <si>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</si>
  <si>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</si>
  <si>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</si>
  <si>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</si>
  <si>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</si>
  <si>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</si>
  <si>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</si>
  <si>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</si>
  <si>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</si>
  <si>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</si>
  <si>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</si>
  <si>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</si>
  <si>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</si>
  <si>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</si>
  <si>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</si>
  <si>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</si>
  <si>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</si>
  <si>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</si>
  <si>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</si>
  <si>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</si>
  <si>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</si>
  <si>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</si>
  <si>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</si>
  <si>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</si>
  <si>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</si>
  <si>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</si>
  <si>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</si>
  <si>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</si>
  <si>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</si>
  <si>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</si>
  <si>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</si>
  <si>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</si>
  <si>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</si>
  <si>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</si>
  <si>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</si>
  <si>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</si>
  <si>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</si>
  <si>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</si>
  <si>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</si>
  <si>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</si>
  <si>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</si>
  <si>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</si>
  <si>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</si>
  <si>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</si>
  <si>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</si>
  <si>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</si>
  <si>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</si>
  <si>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</si>
  <si>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</si>
  <si>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</si>
  <si>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</si>
  <si>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</si>
  <si>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</si>
  <si>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</si>
  <si>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</si>
  <si>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</si>
  <si>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</si>
  <si>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</si>
  <si>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</si>
  <si>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</si>
  <si>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</si>
  <si>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</si>
  <si>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</si>
  <si>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</si>
  <si>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</si>
  <si>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</si>
  <si>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</si>
  <si>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</si>
  <si>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</si>
  <si>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</si>
  <si>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</si>
  <si>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</si>
  <si>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</si>
  <si>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</si>
  <si>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</si>
  <si>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</si>
  <si>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</si>
  <si>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</si>
  <si>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</si>
  <si>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</si>
  <si>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</si>
  <si>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</si>
  <si>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</si>
  <si>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</si>
  <si>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</si>
  <si>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</si>
  <si>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</si>
  <si>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</si>
  <si>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</si>
  <si>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</si>
  <si>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</si>
  <si>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</si>
  <si>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</si>
  <si>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</si>
  <si>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31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</si>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</sst>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4140625" defaultRowHeight="14.4" x14ac:dyDescent="0.3"/>
  <cols>
    <col min="1" max="1" width="23.88671875" bestFit="1" customWidth="1"/>
    <col min="2" max="2" width="60.33203125" bestFit="1" customWidth="1"/>
    <col min="3" max="3" width="28.88671875" customWidth="1"/>
    <col min="4" max="4" width="34.88671875" customWidth="1"/>
    <col min="5" max="5" width="15.88671875" customWidth="1"/>
    <col min="6" max="6" width="14.88671875" customWidth="1"/>
  </cols>
  <sheetData>
    <row r="1" spans="1:6" ht="60" customHeight="1" x14ac:dyDescent="0.3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5">
      <c r="A2" s="102" t="str">
        <f>"MARGIN INTERVALS EFFECTIVE ON "&amp;A1</f>
        <v>MARGIN INTERVALS EFFECTIVE ON MARCH 31, 2023</v>
      </c>
      <c r="B2" s="103"/>
      <c r="C2" s="103"/>
      <c r="D2" s="103"/>
      <c r="E2" s="103"/>
      <c r="F2" s="104"/>
    </row>
    <row r="3" spans="1:6" ht="12.75" customHeight="1" x14ac:dyDescent="0.3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5">
      <c r="A4" s="106"/>
      <c r="B4" s="108"/>
      <c r="C4" s="108"/>
      <c r="D4" s="108"/>
      <c r="E4" s="108"/>
      <c r="F4" s="110"/>
    </row>
    <row r="5" spans="1:6" x14ac:dyDescent="0.3">
      <c r="A5" s="37" t="s">
        <v>40</v>
      </c>
      <c r="B5" s="38" t="s">
        <v>41</v>
      </c>
      <c r="C5" s="39">
        <v>0.12971045396140263</v>
      </c>
      <c r="D5" s="40">
        <v>0.12944585598040614</v>
      </c>
      <c r="E5" s="41">
        <v>0</v>
      </c>
      <c r="F5" s="42">
        <v>0</v>
      </c>
    </row>
    <row r="6" spans="1:6" x14ac:dyDescent="0.3">
      <c r="A6" s="43" t="s">
        <v>42</v>
      </c>
      <c r="B6" s="44" t="s">
        <v>43</v>
      </c>
      <c r="C6" s="39">
        <v>0.15327866100480109</v>
      </c>
      <c r="D6" s="45">
        <v>0.15274916733641933</v>
      </c>
      <c r="E6" s="46">
        <v>0</v>
      </c>
      <c r="F6" s="47">
        <v>0</v>
      </c>
    </row>
    <row r="7" spans="1:6" x14ac:dyDescent="0.3">
      <c r="A7" s="48" t="s">
        <v>44</v>
      </c>
      <c r="B7" s="49" t="s">
        <v>45</v>
      </c>
      <c r="C7" s="39">
        <v>0.26148930140124987</v>
      </c>
      <c r="D7" s="50">
        <v>0.2614521594156124</v>
      </c>
      <c r="E7" s="51">
        <v>0</v>
      </c>
      <c r="F7" s="52">
        <v>0</v>
      </c>
    </row>
    <row r="8" spans="1:6" x14ac:dyDescent="0.3">
      <c r="A8" s="48" t="s">
        <v>46</v>
      </c>
      <c r="B8" s="49" t="s">
        <v>47</v>
      </c>
      <c r="C8" s="39">
        <v>5.9401480239850646E-2</v>
      </c>
      <c r="D8" s="50">
        <v>5.9547383958257635E-2</v>
      </c>
      <c r="E8" s="51">
        <v>0</v>
      </c>
      <c r="F8" s="52">
        <v>0</v>
      </c>
    </row>
    <row r="9" spans="1:6" x14ac:dyDescent="0.3">
      <c r="A9" s="48" t="s">
        <v>48</v>
      </c>
      <c r="B9" s="49" t="s">
        <v>49</v>
      </c>
      <c r="C9" s="39">
        <v>0.16814496227960196</v>
      </c>
      <c r="D9" s="50">
        <v>0.16792222503271431</v>
      </c>
      <c r="E9" s="51">
        <v>0</v>
      </c>
      <c r="F9" s="52">
        <v>0</v>
      </c>
    </row>
    <row r="10" spans="1:6" x14ac:dyDescent="0.3">
      <c r="A10" s="48" t="s">
        <v>50</v>
      </c>
      <c r="B10" s="49" t="s">
        <v>51</v>
      </c>
      <c r="C10" s="39">
        <v>0.10241429631369627</v>
      </c>
      <c r="D10" s="50">
        <v>0.10241919263786725</v>
      </c>
      <c r="E10" s="51">
        <v>0</v>
      </c>
      <c r="F10" s="52">
        <v>0</v>
      </c>
    </row>
    <row r="11" spans="1:6" x14ac:dyDescent="0.3">
      <c r="A11" s="48" t="s">
        <v>52</v>
      </c>
      <c r="B11" s="49" t="s">
        <v>53</v>
      </c>
      <c r="C11" s="39">
        <v>0.14311045587375476</v>
      </c>
      <c r="D11" s="50">
        <v>0.14287263415355794</v>
      </c>
      <c r="E11" s="51">
        <v>0</v>
      </c>
      <c r="F11" s="52">
        <v>0</v>
      </c>
    </row>
    <row r="12" spans="1:6" x14ac:dyDescent="0.3">
      <c r="A12" s="48" t="s">
        <v>54</v>
      </c>
      <c r="B12" s="49" t="s">
        <v>55</v>
      </c>
      <c r="C12" s="39">
        <v>0.17762698671581706</v>
      </c>
      <c r="D12" s="50">
        <v>0.1772515821879522</v>
      </c>
      <c r="E12" s="51">
        <v>0</v>
      </c>
      <c r="F12" s="52">
        <v>0</v>
      </c>
    </row>
    <row r="13" spans="1:6" ht="14.25" customHeight="1" x14ac:dyDescent="0.3">
      <c r="A13" s="48" t="s">
        <v>56</v>
      </c>
      <c r="B13" s="49" t="s">
        <v>57</v>
      </c>
      <c r="C13" s="39">
        <v>0.11402981090808671</v>
      </c>
      <c r="D13" s="50">
        <v>0.11372919748273667</v>
      </c>
      <c r="E13" s="51">
        <v>0</v>
      </c>
      <c r="F13" s="52">
        <v>0</v>
      </c>
    </row>
    <row r="14" spans="1:6" x14ac:dyDescent="0.3">
      <c r="A14" s="48" t="s">
        <v>58</v>
      </c>
      <c r="B14" s="49" t="s">
        <v>59</v>
      </c>
      <c r="C14" s="39">
        <v>0.11732324945311266</v>
      </c>
      <c r="D14" s="50">
        <v>0.1171566656219607</v>
      </c>
      <c r="E14" s="51">
        <v>0</v>
      </c>
      <c r="F14" s="52">
        <v>0</v>
      </c>
    </row>
    <row r="15" spans="1:6" x14ac:dyDescent="0.3">
      <c r="A15" s="48" t="s">
        <v>60</v>
      </c>
      <c r="B15" s="49" t="s">
        <v>61</v>
      </c>
      <c r="C15" s="39">
        <v>7.790925520909385E-2</v>
      </c>
      <c r="D15" s="50">
        <v>7.788500896121564E-2</v>
      </c>
      <c r="E15" s="51">
        <v>0</v>
      </c>
      <c r="F15" s="52">
        <v>0</v>
      </c>
    </row>
    <row r="16" spans="1:6" x14ac:dyDescent="0.3">
      <c r="A16" s="48" t="s">
        <v>62</v>
      </c>
      <c r="B16" s="49" t="s">
        <v>63</v>
      </c>
      <c r="C16" s="39">
        <v>9.6300279993729865E-2</v>
      </c>
      <c r="D16" s="50">
        <v>9.6094568145171796E-2</v>
      </c>
      <c r="E16" s="51">
        <v>0</v>
      </c>
      <c r="F16" s="52">
        <v>0</v>
      </c>
    </row>
    <row r="17" spans="1:6" x14ac:dyDescent="0.3">
      <c r="A17" s="48" t="s">
        <v>64</v>
      </c>
      <c r="B17" s="49" t="s">
        <v>65</v>
      </c>
      <c r="C17" s="39">
        <v>0.13470379677066807</v>
      </c>
      <c r="D17" s="50">
        <v>0.13490094708381664</v>
      </c>
      <c r="E17" s="51">
        <v>0</v>
      </c>
      <c r="F17" s="52">
        <v>0</v>
      </c>
    </row>
    <row r="18" spans="1:6" x14ac:dyDescent="0.3">
      <c r="A18" s="48" t="s">
        <v>66</v>
      </c>
      <c r="B18" s="53" t="s">
        <v>67</v>
      </c>
      <c r="C18" s="39">
        <v>0.13513213774343097</v>
      </c>
      <c r="D18" s="50">
        <v>0.13470116222625128</v>
      </c>
      <c r="E18" s="51">
        <v>0</v>
      </c>
      <c r="F18" s="52">
        <v>0</v>
      </c>
    </row>
    <row r="19" spans="1:6" x14ac:dyDescent="0.3">
      <c r="A19" s="48" t="s">
        <v>68</v>
      </c>
      <c r="B19" s="53" t="s">
        <v>69</v>
      </c>
      <c r="C19" s="39">
        <v>0.1229861100826921</v>
      </c>
      <c r="D19" s="50">
        <v>0.12268607790351663</v>
      </c>
      <c r="E19" s="51">
        <v>0</v>
      </c>
      <c r="F19" s="52">
        <v>0</v>
      </c>
    </row>
    <row r="20" spans="1:6" x14ac:dyDescent="0.3">
      <c r="A20" s="48" t="s">
        <v>70</v>
      </c>
      <c r="B20" s="49" t="s">
        <v>71</v>
      </c>
      <c r="C20" s="39">
        <v>0.15032283860910098</v>
      </c>
      <c r="D20" s="50">
        <v>0.15030011521711556</v>
      </c>
      <c r="E20" s="51">
        <v>0</v>
      </c>
      <c r="F20" s="52">
        <v>0</v>
      </c>
    </row>
    <row r="21" spans="1:6" x14ac:dyDescent="0.3">
      <c r="A21" s="48" t="s">
        <v>72</v>
      </c>
      <c r="B21" s="49" t="s">
        <v>73</v>
      </c>
      <c r="C21" s="39">
        <v>0.22408911310703239</v>
      </c>
      <c r="D21" s="50">
        <v>0.22398243176238372</v>
      </c>
      <c r="E21" s="51">
        <v>0</v>
      </c>
      <c r="F21" s="52">
        <v>0</v>
      </c>
    </row>
    <row r="22" spans="1:6" x14ac:dyDescent="0.3">
      <c r="A22" s="48" t="s">
        <v>74</v>
      </c>
      <c r="B22" s="49" t="s">
        <v>75</v>
      </c>
      <c r="C22" s="39">
        <v>7.0183900741144348E-2</v>
      </c>
      <c r="D22" s="50">
        <v>7.0171419855318704E-2</v>
      </c>
      <c r="E22" s="51">
        <v>0</v>
      </c>
      <c r="F22" s="52">
        <v>0</v>
      </c>
    </row>
    <row r="23" spans="1:6" x14ac:dyDescent="0.3">
      <c r="A23" s="48" t="s">
        <v>76</v>
      </c>
      <c r="B23" s="49" t="s">
        <v>77</v>
      </c>
      <c r="C23" s="39">
        <v>0.13989703268164339</v>
      </c>
      <c r="D23" s="50">
        <v>0.13957643241078238</v>
      </c>
      <c r="E23" s="51">
        <v>0</v>
      </c>
      <c r="F23" s="52">
        <v>0</v>
      </c>
    </row>
    <row r="24" spans="1:6" x14ac:dyDescent="0.3">
      <c r="A24" s="48" t="s">
        <v>78</v>
      </c>
      <c r="B24" s="49" t="s">
        <v>79</v>
      </c>
      <c r="C24" s="39">
        <v>0.10781753128734597</v>
      </c>
      <c r="D24" s="50">
        <v>0.11103009872159603</v>
      </c>
      <c r="E24" s="51">
        <v>0</v>
      </c>
      <c r="F24" s="52">
        <v>0</v>
      </c>
    </row>
    <row r="25" spans="1:6" x14ac:dyDescent="0.3">
      <c r="A25" s="48" t="s">
        <v>80</v>
      </c>
      <c r="B25" s="49" t="s">
        <v>81</v>
      </c>
      <c r="C25" s="39">
        <v>9.9955442539264985E-2</v>
      </c>
      <c r="D25" s="50">
        <v>9.9812290620159977E-2</v>
      </c>
      <c r="E25" s="51">
        <v>0</v>
      </c>
      <c r="F25" s="52">
        <v>0</v>
      </c>
    </row>
    <row r="26" spans="1:6" x14ac:dyDescent="0.3">
      <c r="A26" s="48" t="s">
        <v>82</v>
      </c>
      <c r="B26" s="49" t="s">
        <v>83</v>
      </c>
      <c r="C26" s="39">
        <v>0.13839799618183785</v>
      </c>
      <c r="D26" s="50">
        <v>0.13757694328065909</v>
      </c>
      <c r="E26" s="51">
        <v>0</v>
      </c>
      <c r="F26" s="52">
        <v>0</v>
      </c>
    </row>
    <row r="27" spans="1:6" x14ac:dyDescent="0.3">
      <c r="A27" s="54" t="s">
        <v>84</v>
      </c>
      <c r="B27" s="49" t="s">
        <v>85</v>
      </c>
      <c r="C27" s="39">
        <v>0.14659963978591931</v>
      </c>
      <c r="D27" s="50">
        <v>0.14649088821747222</v>
      </c>
      <c r="E27" s="55">
        <v>0</v>
      </c>
      <c r="F27" s="56">
        <v>0</v>
      </c>
    </row>
    <row r="28" spans="1:6" x14ac:dyDescent="0.3">
      <c r="A28" s="54" t="s">
        <v>86</v>
      </c>
      <c r="B28" s="49" t="s">
        <v>87</v>
      </c>
      <c r="C28" s="39">
        <v>0.16415890841527747</v>
      </c>
      <c r="D28" s="50">
        <v>0.16366525805251478</v>
      </c>
      <c r="E28" s="55">
        <v>0</v>
      </c>
      <c r="F28" s="56">
        <v>0</v>
      </c>
    </row>
    <row r="29" spans="1:6" x14ac:dyDescent="0.3">
      <c r="A29" s="54" t="s">
        <v>88</v>
      </c>
      <c r="B29" s="49" t="s">
        <v>89</v>
      </c>
      <c r="C29" s="39">
        <v>6.131278367303683E-2</v>
      </c>
      <c r="D29" s="50">
        <v>6.1177780628393852E-2</v>
      </c>
      <c r="E29" s="55">
        <v>0</v>
      </c>
      <c r="F29" s="56">
        <v>0</v>
      </c>
    </row>
    <row r="30" spans="1:6" x14ac:dyDescent="0.3">
      <c r="A30" s="54" t="s">
        <v>90</v>
      </c>
      <c r="B30" s="49" t="s">
        <v>91</v>
      </c>
      <c r="C30" s="39">
        <v>0.11993172935080151</v>
      </c>
      <c r="D30" s="50">
        <v>0.11956921762291391</v>
      </c>
      <c r="E30" s="55">
        <v>0</v>
      </c>
      <c r="F30" s="56">
        <v>0</v>
      </c>
    </row>
    <row r="31" spans="1:6" x14ac:dyDescent="0.3">
      <c r="A31" s="54" t="s">
        <v>92</v>
      </c>
      <c r="B31" s="57" t="s">
        <v>93</v>
      </c>
      <c r="C31" s="39">
        <v>7.4922590529133304E-2</v>
      </c>
      <c r="D31" s="50">
        <v>7.4856301318227333E-2</v>
      </c>
      <c r="E31" s="55">
        <v>0</v>
      </c>
      <c r="F31" s="56">
        <v>0</v>
      </c>
    </row>
    <row r="32" spans="1:6" x14ac:dyDescent="0.3">
      <c r="A32" s="54" t="s">
        <v>94</v>
      </c>
      <c r="B32" s="49" t="s">
        <v>95</v>
      </c>
      <c r="C32" s="39">
        <v>6.7922889424080451E-2</v>
      </c>
      <c r="D32" s="50">
        <v>6.7968934864339067E-2</v>
      </c>
      <c r="E32" s="55">
        <v>0</v>
      </c>
      <c r="F32" s="56">
        <v>0</v>
      </c>
    </row>
    <row r="33" spans="1:6" x14ac:dyDescent="0.3">
      <c r="A33" s="54" t="s">
        <v>96</v>
      </c>
      <c r="B33" s="49" t="s">
        <v>97</v>
      </c>
      <c r="C33" s="39">
        <v>0.11922356792178787</v>
      </c>
      <c r="D33" s="50">
        <v>0.11904371648785553</v>
      </c>
      <c r="E33" s="55">
        <v>0</v>
      </c>
      <c r="F33" s="56">
        <v>0</v>
      </c>
    </row>
    <row r="34" spans="1:6" x14ac:dyDescent="0.3">
      <c r="A34" s="54" t="s">
        <v>98</v>
      </c>
      <c r="B34" s="49" t="s">
        <v>99</v>
      </c>
      <c r="C34" s="39">
        <v>0.19980028129864863</v>
      </c>
      <c r="D34" s="50">
        <v>0.19913543322335592</v>
      </c>
      <c r="E34" s="55">
        <v>0</v>
      </c>
      <c r="F34" s="56">
        <v>0</v>
      </c>
    </row>
    <row r="35" spans="1:6" x14ac:dyDescent="0.3">
      <c r="A35" s="54" t="s">
        <v>100</v>
      </c>
      <c r="B35" s="57" t="s">
        <v>101</v>
      </c>
      <c r="C35" s="39">
        <v>7.9319879476557206E-2</v>
      </c>
      <c r="D35" s="50">
        <v>7.9392375239321522E-2</v>
      </c>
      <c r="E35" s="55">
        <v>0</v>
      </c>
      <c r="F35" s="56">
        <v>0</v>
      </c>
    </row>
    <row r="36" spans="1:6" x14ac:dyDescent="0.3">
      <c r="A36" s="54" t="s">
        <v>102</v>
      </c>
      <c r="B36" s="49" t="s">
        <v>103</v>
      </c>
      <c r="C36" s="39">
        <v>0.15149300863441975</v>
      </c>
      <c r="D36" s="50">
        <v>0.15127915157809935</v>
      </c>
      <c r="E36" s="55">
        <v>0</v>
      </c>
      <c r="F36" s="56">
        <v>0</v>
      </c>
    </row>
    <row r="37" spans="1:6" x14ac:dyDescent="0.3">
      <c r="A37" s="54" t="s">
        <v>104</v>
      </c>
      <c r="B37" s="49" t="s">
        <v>105</v>
      </c>
      <c r="C37" s="39">
        <v>0.38064500158098274</v>
      </c>
      <c r="D37" s="50">
        <v>0.38095909847995835</v>
      </c>
      <c r="E37" s="55">
        <v>0</v>
      </c>
      <c r="F37" s="56">
        <v>0</v>
      </c>
    </row>
    <row r="38" spans="1:6" x14ac:dyDescent="0.3">
      <c r="A38" s="54" t="s">
        <v>106</v>
      </c>
      <c r="B38" s="49" t="s">
        <v>107</v>
      </c>
      <c r="C38" s="39">
        <v>0.20202245164803304</v>
      </c>
      <c r="D38" s="50">
        <v>0.20203029347568041</v>
      </c>
      <c r="E38" s="55">
        <v>0</v>
      </c>
      <c r="F38" s="56">
        <v>0</v>
      </c>
    </row>
    <row r="39" spans="1:6" x14ac:dyDescent="0.3">
      <c r="A39" s="54" t="s">
        <v>108</v>
      </c>
      <c r="B39" s="49" t="s">
        <v>109</v>
      </c>
      <c r="C39" s="39">
        <v>9.8789748976850222E-2</v>
      </c>
      <c r="D39" s="50">
        <v>9.8688258389969058E-2</v>
      </c>
      <c r="E39" s="55">
        <v>0</v>
      </c>
      <c r="F39" s="56">
        <v>0</v>
      </c>
    </row>
    <row r="40" spans="1:6" x14ac:dyDescent="0.3">
      <c r="A40" s="54" t="s">
        <v>110</v>
      </c>
      <c r="B40" s="49" t="s">
        <v>111</v>
      </c>
      <c r="C40" s="39">
        <v>7.3637250139230725E-2</v>
      </c>
      <c r="D40" s="50">
        <v>7.3776783544184404E-2</v>
      </c>
      <c r="E40" s="55">
        <v>0</v>
      </c>
      <c r="F40" s="56">
        <v>0</v>
      </c>
    </row>
    <row r="41" spans="1:6" x14ac:dyDescent="0.3">
      <c r="A41" s="54" t="s">
        <v>112</v>
      </c>
      <c r="B41" s="49" t="s">
        <v>113</v>
      </c>
      <c r="C41" s="39">
        <v>9.6915618327462233E-2</v>
      </c>
      <c r="D41" s="50">
        <v>9.7797021585243615E-2</v>
      </c>
      <c r="E41" s="55">
        <v>0</v>
      </c>
      <c r="F41" s="56">
        <v>0</v>
      </c>
    </row>
    <row r="42" spans="1:6" x14ac:dyDescent="0.3">
      <c r="A42" s="54" t="s">
        <v>114</v>
      </c>
      <c r="B42" s="49" t="s">
        <v>115</v>
      </c>
      <c r="C42" s="39">
        <v>9.4415454510374905E-2</v>
      </c>
      <c r="D42" s="50">
        <v>9.4960964820154647E-2</v>
      </c>
      <c r="E42" s="55">
        <v>0</v>
      </c>
      <c r="F42" s="56">
        <v>1</v>
      </c>
    </row>
    <row r="43" spans="1:6" x14ac:dyDescent="0.3">
      <c r="A43" s="54" t="s">
        <v>116</v>
      </c>
      <c r="B43" s="49" t="s">
        <v>117</v>
      </c>
      <c r="C43" s="39">
        <v>7.1124824283487972E-2</v>
      </c>
      <c r="D43" s="50">
        <v>7.1354060422043203E-2</v>
      </c>
      <c r="E43" s="55">
        <v>0</v>
      </c>
      <c r="F43" s="56">
        <v>0</v>
      </c>
    </row>
    <row r="44" spans="1:6" x14ac:dyDescent="0.3">
      <c r="A44" s="54" t="s">
        <v>118</v>
      </c>
      <c r="B44" s="49" t="s">
        <v>119</v>
      </c>
      <c r="C44" s="39">
        <v>0.247513940852326</v>
      </c>
      <c r="D44" s="50">
        <v>0.24744367874973047</v>
      </c>
      <c r="E44" s="55">
        <v>0</v>
      </c>
      <c r="F44" s="56">
        <v>0</v>
      </c>
    </row>
    <row r="45" spans="1:6" x14ac:dyDescent="0.3">
      <c r="A45" s="54" t="s">
        <v>120</v>
      </c>
      <c r="B45" s="49" t="s">
        <v>121</v>
      </c>
      <c r="C45" s="39">
        <v>0.24752371065560502</v>
      </c>
      <c r="D45" s="50">
        <v>0.2473777867386549</v>
      </c>
      <c r="E45" s="55">
        <v>0</v>
      </c>
      <c r="F45" s="56">
        <v>0</v>
      </c>
    </row>
    <row r="46" spans="1:6" x14ac:dyDescent="0.3">
      <c r="A46" s="54" t="s">
        <v>122</v>
      </c>
      <c r="B46" s="49" t="s">
        <v>123</v>
      </c>
      <c r="C46" s="39">
        <v>0.24801309716461375</v>
      </c>
      <c r="D46" s="50">
        <v>0.24785367874194592</v>
      </c>
      <c r="E46" s="55">
        <v>0</v>
      </c>
      <c r="F46" s="56">
        <v>0</v>
      </c>
    </row>
    <row r="47" spans="1:6" x14ac:dyDescent="0.3">
      <c r="A47" s="54" t="s">
        <v>124</v>
      </c>
      <c r="B47" s="49" t="s">
        <v>125</v>
      </c>
      <c r="C47" s="39">
        <v>0.1631061946833432</v>
      </c>
      <c r="D47" s="50">
        <v>0.16313486978839509</v>
      </c>
      <c r="E47" s="55">
        <v>0</v>
      </c>
      <c r="F47" s="56">
        <v>0</v>
      </c>
    </row>
    <row r="48" spans="1:6" x14ac:dyDescent="0.3">
      <c r="A48" s="54" t="s">
        <v>126</v>
      </c>
      <c r="B48" s="49" t="s">
        <v>127</v>
      </c>
      <c r="C48" s="39">
        <v>0.16831755359119793</v>
      </c>
      <c r="D48" s="50">
        <v>0.16803270244950208</v>
      </c>
      <c r="E48" s="55">
        <v>0</v>
      </c>
      <c r="F48" s="56">
        <v>0</v>
      </c>
    </row>
    <row r="49" spans="1:6" x14ac:dyDescent="0.3">
      <c r="A49" s="54" t="s">
        <v>128</v>
      </c>
      <c r="B49" s="57" t="s">
        <v>129</v>
      </c>
      <c r="C49" s="39">
        <v>0.10739433831652451</v>
      </c>
      <c r="D49" s="50">
        <v>0.10716211515518495</v>
      </c>
      <c r="E49" s="55">
        <v>0</v>
      </c>
      <c r="F49" s="56">
        <v>0</v>
      </c>
    </row>
    <row r="50" spans="1:6" x14ac:dyDescent="0.3">
      <c r="A50" s="54" t="s">
        <v>130</v>
      </c>
      <c r="B50" s="57" t="s">
        <v>131</v>
      </c>
      <c r="C50" s="39">
        <v>7.1220502650801668E-2</v>
      </c>
      <c r="D50" s="50">
        <v>7.1108413256792624E-2</v>
      </c>
      <c r="E50" s="55">
        <v>0</v>
      </c>
      <c r="F50" s="56">
        <v>0</v>
      </c>
    </row>
    <row r="51" spans="1:6" x14ac:dyDescent="0.3">
      <c r="A51" s="54" t="s">
        <v>132</v>
      </c>
      <c r="B51" s="57" t="s">
        <v>133</v>
      </c>
      <c r="C51" s="39">
        <v>0.12760303402597434</v>
      </c>
      <c r="D51" s="50">
        <v>0.12718512229608828</v>
      </c>
      <c r="E51" s="55">
        <v>0</v>
      </c>
      <c r="F51" s="56">
        <v>0</v>
      </c>
    </row>
    <row r="52" spans="1:6" x14ac:dyDescent="0.3">
      <c r="A52" s="54" t="s">
        <v>134</v>
      </c>
      <c r="B52" s="49" t="s">
        <v>135</v>
      </c>
      <c r="C52" s="39">
        <v>7.8426089337096591E-2</v>
      </c>
      <c r="D52" s="50">
        <v>7.8222236433411793E-2</v>
      </c>
      <c r="E52" s="55">
        <v>0</v>
      </c>
      <c r="F52" s="56">
        <v>0</v>
      </c>
    </row>
    <row r="53" spans="1:6" x14ac:dyDescent="0.3">
      <c r="A53" s="54" t="s">
        <v>136</v>
      </c>
      <c r="B53" s="49" t="s">
        <v>137</v>
      </c>
      <c r="C53" s="39">
        <v>7.2855882338935904E-2</v>
      </c>
      <c r="D53" s="50">
        <v>7.2854372476849463E-2</v>
      </c>
      <c r="E53" s="55">
        <v>0</v>
      </c>
      <c r="F53" s="56">
        <v>0</v>
      </c>
    </row>
    <row r="54" spans="1:6" x14ac:dyDescent="0.3">
      <c r="A54" s="54" t="s">
        <v>138</v>
      </c>
      <c r="B54" s="49" t="s">
        <v>139</v>
      </c>
      <c r="C54" s="39">
        <v>0.12767499408362368</v>
      </c>
      <c r="D54" s="50">
        <v>0.12753688737846269</v>
      </c>
      <c r="E54" s="55">
        <v>0</v>
      </c>
      <c r="F54" s="56">
        <v>0</v>
      </c>
    </row>
    <row r="55" spans="1:6" x14ac:dyDescent="0.3">
      <c r="A55" s="54" t="s">
        <v>140</v>
      </c>
      <c r="B55" s="49" t="s">
        <v>141</v>
      </c>
      <c r="C55" s="39">
        <v>0.15181766162837929</v>
      </c>
      <c r="D55" s="50">
        <v>0.15125916026716452</v>
      </c>
      <c r="E55" s="55">
        <v>0</v>
      </c>
      <c r="F55" s="56">
        <v>0</v>
      </c>
    </row>
    <row r="56" spans="1:6" x14ac:dyDescent="0.3">
      <c r="A56" s="54" t="s">
        <v>142</v>
      </c>
      <c r="B56" s="49" t="s">
        <v>143</v>
      </c>
      <c r="C56" s="39">
        <v>0.11179869557586769</v>
      </c>
      <c r="D56" s="50">
        <v>0.11172347608312987</v>
      </c>
      <c r="E56" s="55">
        <v>0</v>
      </c>
      <c r="F56" s="56">
        <v>0</v>
      </c>
    </row>
    <row r="57" spans="1:6" x14ac:dyDescent="0.3">
      <c r="A57" s="54" t="s">
        <v>144</v>
      </c>
      <c r="B57" s="49" t="s">
        <v>145</v>
      </c>
      <c r="C57" s="39">
        <v>0.21282960998725559</v>
      </c>
      <c r="D57" s="50">
        <v>0.21244747098144434</v>
      </c>
      <c r="E57" s="55">
        <v>0</v>
      </c>
      <c r="F57" s="56">
        <v>0</v>
      </c>
    </row>
    <row r="58" spans="1:6" x14ac:dyDescent="0.3">
      <c r="A58" s="54" t="s">
        <v>146</v>
      </c>
      <c r="B58" s="49" t="s">
        <v>147</v>
      </c>
      <c r="C58" s="39">
        <v>0.10662672709051699</v>
      </c>
      <c r="D58" s="50">
        <v>0.10742250505613647</v>
      </c>
      <c r="E58" s="55">
        <v>0</v>
      </c>
      <c r="F58" s="56">
        <v>0</v>
      </c>
    </row>
    <row r="59" spans="1:6" x14ac:dyDescent="0.3">
      <c r="A59" s="54" t="s">
        <v>148</v>
      </c>
      <c r="B59" s="49" t="s">
        <v>149</v>
      </c>
      <c r="C59" s="39">
        <v>0.10882485806927367</v>
      </c>
      <c r="D59" s="50">
        <v>0.10865168636804436</v>
      </c>
      <c r="E59" s="55">
        <v>0</v>
      </c>
      <c r="F59" s="56">
        <v>0</v>
      </c>
    </row>
    <row r="60" spans="1:6" x14ac:dyDescent="0.3">
      <c r="A60" s="54" t="s">
        <v>150</v>
      </c>
      <c r="B60" s="49" t="s">
        <v>151</v>
      </c>
      <c r="C60" s="39">
        <v>5.4389135495367572E-2</v>
      </c>
      <c r="D60" s="50">
        <v>5.4391727802179712E-2</v>
      </c>
      <c r="E60" s="55">
        <v>0</v>
      </c>
      <c r="F60" s="56">
        <v>0</v>
      </c>
    </row>
    <row r="61" spans="1:6" x14ac:dyDescent="0.3">
      <c r="A61" s="54" t="s">
        <v>152</v>
      </c>
      <c r="B61" s="49" t="s">
        <v>153</v>
      </c>
      <c r="C61" s="39">
        <v>0.21657215163982763</v>
      </c>
      <c r="D61" s="58">
        <v>0.21904616226648374</v>
      </c>
      <c r="E61" s="55">
        <v>0</v>
      </c>
      <c r="F61" s="56">
        <v>0</v>
      </c>
    </row>
    <row r="62" spans="1:6" x14ac:dyDescent="0.3">
      <c r="A62" s="54" t="s">
        <v>154</v>
      </c>
      <c r="B62" s="49" t="s">
        <v>155</v>
      </c>
      <c r="C62" s="39">
        <v>0.10513486752560333</v>
      </c>
      <c r="D62" s="58">
        <v>0.104638727298607</v>
      </c>
      <c r="E62" s="55">
        <v>0</v>
      </c>
      <c r="F62" s="56">
        <v>0</v>
      </c>
    </row>
    <row r="63" spans="1:6" x14ac:dyDescent="0.3">
      <c r="A63" s="54" t="s">
        <v>156</v>
      </c>
      <c r="B63" s="49" t="s">
        <v>157</v>
      </c>
      <c r="C63" s="39">
        <v>0.18467753501618112</v>
      </c>
      <c r="D63" s="58">
        <v>0.18420105236120746</v>
      </c>
      <c r="E63" s="55">
        <v>0</v>
      </c>
      <c r="F63" s="56">
        <v>0</v>
      </c>
    </row>
    <row r="64" spans="1:6" x14ac:dyDescent="0.3">
      <c r="A64" s="54" t="s">
        <v>158</v>
      </c>
      <c r="B64" s="49" t="s">
        <v>159</v>
      </c>
      <c r="C64" s="39">
        <v>0.13454978731893574</v>
      </c>
      <c r="D64" s="58">
        <v>0.13436784033717092</v>
      </c>
      <c r="E64" s="55">
        <v>0</v>
      </c>
      <c r="F64" s="56">
        <v>0</v>
      </c>
    </row>
    <row r="65" spans="1:6" x14ac:dyDescent="0.3">
      <c r="A65" s="54" t="s">
        <v>160</v>
      </c>
      <c r="B65" s="49" t="s">
        <v>161</v>
      </c>
      <c r="C65" s="39">
        <v>0.12236456345339186</v>
      </c>
      <c r="D65" s="58">
        <v>0.12198071401712149</v>
      </c>
      <c r="E65" s="55">
        <v>0</v>
      </c>
      <c r="F65" s="56">
        <v>0</v>
      </c>
    </row>
    <row r="66" spans="1:6" x14ac:dyDescent="0.3">
      <c r="A66" s="54" t="s">
        <v>162</v>
      </c>
      <c r="B66" s="49" t="s">
        <v>163</v>
      </c>
      <c r="C66" s="39">
        <v>8.0019934180381086E-2</v>
      </c>
      <c r="D66" s="58">
        <v>7.9985675314341753E-2</v>
      </c>
      <c r="E66" s="55">
        <v>0</v>
      </c>
      <c r="F66" s="56">
        <v>0</v>
      </c>
    </row>
    <row r="67" spans="1:6" x14ac:dyDescent="0.3">
      <c r="A67" s="54" t="s">
        <v>164</v>
      </c>
      <c r="B67" s="57" t="s">
        <v>165</v>
      </c>
      <c r="C67" s="39">
        <v>0.12641358454811336</v>
      </c>
      <c r="D67" s="50">
        <v>0.12618369429594892</v>
      </c>
      <c r="E67" s="55">
        <v>0</v>
      </c>
      <c r="F67" s="56">
        <v>0</v>
      </c>
    </row>
    <row r="68" spans="1:6" x14ac:dyDescent="0.3">
      <c r="A68" s="54" t="s">
        <v>166</v>
      </c>
      <c r="B68" s="49" t="s">
        <v>167</v>
      </c>
      <c r="C68" s="39">
        <v>5.9424920783824803E-2</v>
      </c>
      <c r="D68" s="50">
        <v>5.917997301101173E-2</v>
      </c>
      <c r="E68" s="55">
        <v>0</v>
      </c>
      <c r="F68" s="56">
        <v>0</v>
      </c>
    </row>
    <row r="69" spans="1:6" x14ac:dyDescent="0.3">
      <c r="A69" s="54" t="s">
        <v>168</v>
      </c>
      <c r="B69" s="49" t="s">
        <v>169</v>
      </c>
      <c r="C69" s="39">
        <v>7.8055068976829983E-2</v>
      </c>
      <c r="D69" s="50">
        <v>7.7781116010863016E-2</v>
      </c>
      <c r="E69" s="55">
        <v>0</v>
      </c>
      <c r="F69" s="56">
        <v>0</v>
      </c>
    </row>
    <row r="70" spans="1:6" x14ac:dyDescent="0.3">
      <c r="A70" s="54" t="s">
        <v>170</v>
      </c>
      <c r="B70" s="49" t="s">
        <v>171</v>
      </c>
      <c r="C70" s="39">
        <v>0.14117811372955355</v>
      </c>
      <c r="D70" s="50">
        <v>0.14156180260052614</v>
      </c>
      <c r="E70" s="55">
        <v>0</v>
      </c>
      <c r="F70" s="56">
        <v>0</v>
      </c>
    </row>
    <row r="71" spans="1:6" x14ac:dyDescent="0.3">
      <c r="A71" s="54" t="s">
        <v>172</v>
      </c>
      <c r="B71" s="49" t="s">
        <v>173</v>
      </c>
      <c r="C71" s="39">
        <v>7.1533916985457524E-2</v>
      </c>
      <c r="D71" s="50">
        <v>7.1481658739610765E-2</v>
      </c>
      <c r="E71" s="55">
        <v>0</v>
      </c>
      <c r="F71" s="56">
        <v>0</v>
      </c>
    </row>
    <row r="72" spans="1:6" x14ac:dyDescent="0.3">
      <c r="A72" s="54" t="s">
        <v>174</v>
      </c>
      <c r="B72" s="49" t="s">
        <v>175</v>
      </c>
      <c r="C72" s="39">
        <v>0.18996473382610501</v>
      </c>
      <c r="D72" s="50">
        <v>0.18992415421567771</v>
      </c>
      <c r="E72" s="55">
        <v>0</v>
      </c>
      <c r="F72" s="56">
        <v>0</v>
      </c>
    </row>
    <row r="73" spans="1:6" x14ac:dyDescent="0.3">
      <c r="A73" s="54" t="s">
        <v>176</v>
      </c>
      <c r="B73" s="49" t="s">
        <v>177</v>
      </c>
      <c r="C73" s="39">
        <v>6.9711364631150533E-2</v>
      </c>
      <c r="D73" s="50">
        <v>7.0159718777145774E-2</v>
      </c>
      <c r="E73" s="55">
        <v>0</v>
      </c>
      <c r="F73" s="56">
        <v>0</v>
      </c>
    </row>
    <row r="74" spans="1:6" x14ac:dyDescent="0.3">
      <c r="A74" s="54" t="s">
        <v>178</v>
      </c>
      <c r="B74" s="49" t="s">
        <v>179</v>
      </c>
      <c r="C74" s="39">
        <v>0.23462207404538293</v>
      </c>
      <c r="D74" s="50">
        <v>0.23410222762553995</v>
      </c>
      <c r="E74" s="55">
        <v>0</v>
      </c>
      <c r="F74" s="56">
        <v>0</v>
      </c>
    </row>
    <row r="75" spans="1:6" x14ac:dyDescent="0.3">
      <c r="A75" s="54" t="s">
        <v>180</v>
      </c>
      <c r="B75" s="49" t="s">
        <v>181</v>
      </c>
      <c r="C75" s="39">
        <v>0.10473976029217277</v>
      </c>
      <c r="D75" s="50">
        <v>0.10469652312401551</v>
      </c>
      <c r="E75" s="55">
        <v>0</v>
      </c>
      <c r="F75" s="56">
        <v>0</v>
      </c>
    </row>
    <row r="76" spans="1:6" x14ac:dyDescent="0.3">
      <c r="A76" s="54" t="s">
        <v>182</v>
      </c>
      <c r="B76" s="59" t="s">
        <v>183</v>
      </c>
      <c r="C76" s="39">
        <v>7.6676219396266537E-2</v>
      </c>
      <c r="D76" s="50">
        <v>7.6953428023630394E-2</v>
      </c>
      <c r="E76" s="55">
        <v>0</v>
      </c>
      <c r="F76" s="56">
        <v>0</v>
      </c>
    </row>
    <row r="77" spans="1:6" x14ac:dyDescent="0.3">
      <c r="A77" s="54" t="s">
        <v>184</v>
      </c>
      <c r="B77" s="59" t="s">
        <v>185</v>
      </c>
      <c r="C77" s="39">
        <v>0.18622257445295062</v>
      </c>
      <c r="D77" s="50">
        <v>0.18554353577214405</v>
      </c>
      <c r="E77" s="55">
        <v>0</v>
      </c>
      <c r="F77" s="56">
        <v>0</v>
      </c>
    </row>
    <row r="78" spans="1:6" x14ac:dyDescent="0.3">
      <c r="A78" s="54" t="s">
        <v>186</v>
      </c>
      <c r="B78" s="49" t="s">
        <v>187</v>
      </c>
      <c r="C78" s="39">
        <v>6.2706915335981259E-2</v>
      </c>
      <c r="D78" s="50">
        <v>6.2726837298012511E-2</v>
      </c>
      <c r="E78" s="55">
        <v>0</v>
      </c>
      <c r="F78" s="56">
        <v>0</v>
      </c>
    </row>
    <row r="79" spans="1:6" x14ac:dyDescent="0.3">
      <c r="A79" s="54" t="s">
        <v>188</v>
      </c>
      <c r="B79" s="49" t="s">
        <v>189</v>
      </c>
      <c r="C79" s="39">
        <v>0.16271276034384252</v>
      </c>
      <c r="D79" s="50">
        <v>0.16249358165324768</v>
      </c>
      <c r="E79" s="55">
        <v>0</v>
      </c>
      <c r="F79" s="56">
        <v>0</v>
      </c>
    </row>
    <row r="80" spans="1:6" x14ac:dyDescent="0.3">
      <c r="A80" s="54" t="s">
        <v>190</v>
      </c>
      <c r="B80" s="49" t="s">
        <v>191</v>
      </c>
      <c r="C80" s="39">
        <v>9.2618721452658856E-2</v>
      </c>
      <c r="D80" s="50">
        <v>9.2333519291063121E-2</v>
      </c>
      <c r="E80" s="55">
        <v>0</v>
      </c>
      <c r="F80" s="56">
        <v>0</v>
      </c>
    </row>
    <row r="81" spans="1:6" x14ac:dyDescent="0.3">
      <c r="A81" s="54" t="s">
        <v>192</v>
      </c>
      <c r="B81" s="49" t="s">
        <v>193</v>
      </c>
      <c r="C81" s="39">
        <v>0.24378776135620703</v>
      </c>
      <c r="D81" s="50">
        <v>0.24382376728769814</v>
      </c>
      <c r="E81" s="55">
        <v>0</v>
      </c>
      <c r="F81" s="56">
        <v>0</v>
      </c>
    </row>
    <row r="82" spans="1:6" x14ac:dyDescent="0.3">
      <c r="A82" s="54" t="s">
        <v>194</v>
      </c>
      <c r="B82" s="49" t="s">
        <v>195</v>
      </c>
      <c r="C82" s="39">
        <v>0.1152699101571153</v>
      </c>
      <c r="D82" s="50">
        <v>0.11507500061867293</v>
      </c>
      <c r="E82" s="55">
        <v>0</v>
      </c>
      <c r="F82" s="56">
        <v>0</v>
      </c>
    </row>
    <row r="83" spans="1:6" x14ac:dyDescent="0.3">
      <c r="A83" s="54" t="s">
        <v>196</v>
      </c>
      <c r="B83" s="49" t="s">
        <v>197</v>
      </c>
      <c r="C83" s="39">
        <v>9.1302575780621939E-2</v>
      </c>
      <c r="D83" s="50">
        <v>9.102997958176777E-2</v>
      </c>
      <c r="E83" s="55">
        <v>0</v>
      </c>
      <c r="F83" s="56">
        <v>0</v>
      </c>
    </row>
    <row r="84" spans="1:6" x14ac:dyDescent="0.3">
      <c r="A84" s="54" t="s">
        <v>198</v>
      </c>
      <c r="B84" s="49" t="s">
        <v>199</v>
      </c>
      <c r="C84" s="39">
        <v>0.1367461374223935</v>
      </c>
      <c r="D84" s="50">
        <v>0.13655221141504675</v>
      </c>
      <c r="E84" s="55">
        <v>0</v>
      </c>
      <c r="F84" s="56">
        <v>0</v>
      </c>
    </row>
    <row r="85" spans="1:6" x14ac:dyDescent="0.3">
      <c r="A85" s="54" t="s">
        <v>200</v>
      </c>
      <c r="B85" s="49" t="s">
        <v>201</v>
      </c>
      <c r="C85" s="39">
        <v>8.599096776580456E-2</v>
      </c>
      <c r="D85" s="50">
        <v>8.5874436626759837E-2</v>
      </c>
      <c r="E85" s="55">
        <v>0</v>
      </c>
      <c r="F85" s="56">
        <v>0</v>
      </c>
    </row>
    <row r="86" spans="1:6" x14ac:dyDescent="0.3">
      <c r="A86" s="54" t="s">
        <v>202</v>
      </c>
      <c r="B86" s="49" t="s">
        <v>203</v>
      </c>
      <c r="C86" s="39">
        <v>0.17461868834366906</v>
      </c>
      <c r="D86" s="50">
        <v>0.17387002050099323</v>
      </c>
      <c r="E86" s="55">
        <v>0</v>
      </c>
      <c r="F86" s="56">
        <v>0</v>
      </c>
    </row>
    <row r="87" spans="1:6" x14ac:dyDescent="0.3">
      <c r="A87" s="54" t="s">
        <v>204</v>
      </c>
      <c r="B87" s="57" t="s">
        <v>205</v>
      </c>
      <c r="C87" s="39">
        <v>6.4691288564543731E-2</v>
      </c>
      <c r="D87" s="50">
        <v>6.521633135863375E-2</v>
      </c>
      <c r="E87" s="55">
        <v>0</v>
      </c>
      <c r="F87" s="56">
        <v>0</v>
      </c>
    </row>
    <row r="88" spans="1:6" x14ac:dyDescent="0.3">
      <c r="A88" s="54" t="s">
        <v>206</v>
      </c>
      <c r="B88" s="57" t="s">
        <v>207</v>
      </c>
      <c r="C88" s="39">
        <v>0.10626142978644937</v>
      </c>
      <c r="D88" s="50">
        <v>0.10625514244770938</v>
      </c>
      <c r="E88" s="55">
        <v>0</v>
      </c>
      <c r="F88" s="56">
        <v>0</v>
      </c>
    </row>
    <row r="89" spans="1:6" x14ac:dyDescent="0.3">
      <c r="A89" s="54" t="s">
        <v>208</v>
      </c>
      <c r="B89" s="57" t="s">
        <v>209</v>
      </c>
      <c r="C89" s="39">
        <v>0.18835150868094869</v>
      </c>
      <c r="D89" s="50">
        <v>0.18804886950825139</v>
      </c>
      <c r="E89" s="55">
        <v>0</v>
      </c>
      <c r="F89" s="56">
        <v>0</v>
      </c>
    </row>
    <row r="90" spans="1:6" x14ac:dyDescent="0.3">
      <c r="A90" s="54" t="s">
        <v>210</v>
      </c>
      <c r="B90" s="57" t="s">
        <v>211</v>
      </c>
      <c r="C90" s="39">
        <v>8.8021784923091401E-2</v>
      </c>
      <c r="D90" s="50">
        <v>8.7474883117491298E-2</v>
      </c>
      <c r="E90" s="55">
        <v>0</v>
      </c>
      <c r="F90" s="56">
        <v>0</v>
      </c>
    </row>
    <row r="91" spans="1:6" x14ac:dyDescent="0.3">
      <c r="A91" s="54" t="s">
        <v>212</v>
      </c>
      <c r="B91" s="57" t="s">
        <v>213</v>
      </c>
      <c r="C91" s="39">
        <v>0.24724720486831001</v>
      </c>
      <c r="D91" s="50">
        <v>0.24714524945044403</v>
      </c>
      <c r="E91" s="55">
        <v>0</v>
      </c>
      <c r="F91" s="56">
        <v>0</v>
      </c>
    </row>
    <row r="92" spans="1:6" x14ac:dyDescent="0.3">
      <c r="A92" s="54" t="s">
        <v>214</v>
      </c>
      <c r="B92" s="57" t="s">
        <v>215</v>
      </c>
      <c r="C92" s="39">
        <v>0.17730998759721697</v>
      </c>
      <c r="D92" s="50">
        <v>0.17841962923586385</v>
      </c>
      <c r="E92" s="55">
        <v>0</v>
      </c>
      <c r="F92" s="56">
        <v>0</v>
      </c>
    </row>
    <row r="93" spans="1:6" x14ac:dyDescent="0.3">
      <c r="A93" s="54" t="s">
        <v>216</v>
      </c>
      <c r="B93" s="57" t="s">
        <v>217</v>
      </c>
      <c r="C93" s="39">
        <v>0.17644929060211564</v>
      </c>
      <c r="D93" s="50">
        <v>0.17602371607006365</v>
      </c>
      <c r="E93" s="55">
        <v>0</v>
      </c>
      <c r="F93" s="56">
        <v>0</v>
      </c>
    </row>
    <row r="94" spans="1:6" x14ac:dyDescent="0.3">
      <c r="A94" s="54" t="s">
        <v>218</v>
      </c>
      <c r="B94" s="57" t="s">
        <v>219</v>
      </c>
      <c r="C94" s="39">
        <v>0.1412399638960026</v>
      </c>
      <c r="D94" s="50">
        <v>0.14122201441060975</v>
      </c>
      <c r="E94" s="55">
        <v>0</v>
      </c>
      <c r="F94" s="56">
        <v>0</v>
      </c>
    </row>
    <row r="95" spans="1:6" x14ac:dyDescent="0.3">
      <c r="A95" s="54" t="s">
        <v>220</v>
      </c>
      <c r="B95" s="49" t="s">
        <v>221</v>
      </c>
      <c r="C95" s="39">
        <v>0.11369404664209926</v>
      </c>
      <c r="D95" s="50">
        <v>0.1134973210983018</v>
      </c>
      <c r="E95" s="55">
        <v>0</v>
      </c>
      <c r="F95" s="56">
        <v>0</v>
      </c>
    </row>
    <row r="96" spans="1:6" x14ac:dyDescent="0.3">
      <c r="A96" s="54" t="s">
        <v>222</v>
      </c>
      <c r="B96" s="49" t="s">
        <v>223</v>
      </c>
      <c r="C96" s="39">
        <v>0.25814142896781872</v>
      </c>
      <c r="D96" s="50">
        <v>0.25805918919537973</v>
      </c>
      <c r="E96" s="55">
        <v>0</v>
      </c>
      <c r="F96" s="56">
        <v>0</v>
      </c>
    </row>
    <row r="97" spans="1:6" x14ac:dyDescent="0.3">
      <c r="A97" s="54" t="s">
        <v>224</v>
      </c>
      <c r="B97" s="49" t="s">
        <v>225</v>
      </c>
      <c r="C97" s="39">
        <v>0.29259200879819924</v>
      </c>
      <c r="D97" s="50">
        <v>0.29261385169146048</v>
      </c>
      <c r="E97" s="55">
        <v>0</v>
      </c>
      <c r="F97" s="56">
        <v>0</v>
      </c>
    </row>
    <row r="98" spans="1:6" x14ac:dyDescent="0.3">
      <c r="A98" s="54" t="s">
        <v>226</v>
      </c>
      <c r="B98" s="49" t="s">
        <v>227</v>
      </c>
      <c r="C98" s="39">
        <v>0.15222979423442728</v>
      </c>
      <c r="D98" s="50">
        <v>0.15182369876519081</v>
      </c>
      <c r="E98" s="55">
        <v>0</v>
      </c>
      <c r="F98" s="56">
        <v>0</v>
      </c>
    </row>
    <row r="99" spans="1:6" x14ac:dyDescent="0.3">
      <c r="A99" s="54" t="s">
        <v>228</v>
      </c>
      <c r="B99" s="57" t="s">
        <v>229</v>
      </c>
      <c r="C99" s="39">
        <v>6.3522597991874874E-2</v>
      </c>
      <c r="D99" s="50">
        <v>6.3391125673692594E-2</v>
      </c>
      <c r="E99" s="55">
        <v>0</v>
      </c>
      <c r="F99" s="56">
        <v>0</v>
      </c>
    </row>
    <row r="100" spans="1:6" x14ac:dyDescent="0.3">
      <c r="A100" s="54" t="s">
        <v>230</v>
      </c>
      <c r="B100" s="49" t="s">
        <v>231</v>
      </c>
      <c r="C100" s="39">
        <v>6.5542562867402884E-2</v>
      </c>
      <c r="D100" s="50">
        <v>6.5548554287697125E-2</v>
      </c>
      <c r="E100" s="55">
        <v>0</v>
      </c>
      <c r="F100" s="56">
        <v>0</v>
      </c>
    </row>
    <row r="101" spans="1:6" x14ac:dyDescent="0.3">
      <c r="A101" s="54" t="s">
        <v>232</v>
      </c>
      <c r="B101" s="49" t="s">
        <v>233</v>
      </c>
      <c r="C101" s="39">
        <v>6.0161779250080684E-2</v>
      </c>
      <c r="D101" s="50">
        <v>6.0166341564105739E-2</v>
      </c>
      <c r="E101" s="55">
        <v>0</v>
      </c>
      <c r="F101" s="56">
        <v>0</v>
      </c>
    </row>
    <row r="102" spans="1:6" x14ac:dyDescent="0.3">
      <c r="A102" s="54" t="s">
        <v>234</v>
      </c>
      <c r="B102" s="49" t="s">
        <v>235</v>
      </c>
      <c r="C102" s="39">
        <v>0.22287643208948757</v>
      </c>
      <c r="D102" s="50">
        <v>0.22231510606768248</v>
      </c>
      <c r="E102" s="55">
        <v>0</v>
      </c>
      <c r="F102" s="56">
        <v>0</v>
      </c>
    </row>
    <row r="103" spans="1:6" x14ac:dyDescent="0.3">
      <c r="A103" s="54" t="s">
        <v>236</v>
      </c>
      <c r="B103" s="49" t="s">
        <v>237</v>
      </c>
      <c r="C103" s="39">
        <v>0.13402115346561075</v>
      </c>
      <c r="D103" s="50">
        <v>0.13402758793158842</v>
      </c>
      <c r="E103" s="55">
        <v>0</v>
      </c>
      <c r="F103" s="56">
        <v>0</v>
      </c>
    </row>
    <row r="104" spans="1:6" x14ac:dyDescent="0.3">
      <c r="A104" s="54" t="s">
        <v>238</v>
      </c>
      <c r="B104" s="49" t="s">
        <v>239</v>
      </c>
      <c r="C104" s="39">
        <v>0.20680627323090653</v>
      </c>
      <c r="D104" s="50">
        <v>0.20662922185351912</v>
      </c>
      <c r="E104" s="55">
        <v>0</v>
      </c>
      <c r="F104" s="56">
        <v>0</v>
      </c>
    </row>
    <row r="105" spans="1:6" x14ac:dyDescent="0.3">
      <c r="A105" s="54" t="s">
        <v>240</v>
      </c>
      <c r="B105" s="49" t="s">
        <v>241</v>
      </c>
      <c r="C105" s="39">
        <v>0.26115758668261158</v>
      </c>
      <c r="D105" s="50">
        <v>0.26049111547984916</v>
      </c>
      <c r="E105" s="55">
        <v>0</v>
      </c>
      <c r="F105" s="56">
        <v>0</v>
      </c>
    </row>
    <row r="106" spans="1:6" x14ac:dyDescent="0.3">
      <c r="A106" s="54" t="s">
        <v>242</v>
      </c>
      <c r="B106" s="49" t="s">
        <v>243</v>
      </c>
      <c r="C106" s="39">
        <v>0.26286424696952876</v>
      </c>
      <c r="D106" s="50">
        <v>0.26218884651862678</v>
      </c>
      <c r="E106" s="55">
        <v>0</v>
      </c>
      <c r="F106" s="56">
        <v>0</v>
      </c>
    </row>
    <row r="107" spans="1:6" x14ac:dyDescent="0.3">
      <c r="A107" s="54" t="s">
        <v>244</v>
      </c>
      <c r="B107" s="49" t="s">
        <v>245</v>
      </c>
      <c r="C107" s="39">
        <v>0.26352137399688969</v>
      </c>
      <c r="D107" s="50">
        <v>0.26283289650297637</v>
      </c>
      <c r="E107" s="55">
        <v>0</v>
      </c>
      <c r="F107" s="56">
        <v>0</v>
      </c>
    </row>
    <row r="108" spans="1:6" x14ac:dyDescent="0.3">
      <c r="A108" s="54" t="s">
        <v>246</v>
      </c>
      <c r="B108" s="57" t="s">
        <v>247</v>
      </c>
      <c r="C108" s="39">
        <v>0.26403325593117705</v>
      </c>
      <c r="D108" s="50">
        <v>0.2633550590410047</v>
      </c>
      <c r="E108" s="55">
        <v>0</v>
      </c>
      <c r="F108" s="56">
        <v>0</v>
      </c>
    </row>
    <row r="109" spans="1:6" x14ac:dyDescent="0.3">
      <c r="A109" s="54" t="s">
        <v>248</v>
      </c>
      <c r="B109" s="49" t="s">
        <v>249</v>
      </c>
      <c r="C109" s="39">
        <v>9.0846038132992482E-2</v>
      </c>
      <c r="D109" s="50">
        <v>9.0846558214812773E-2</v>
      </c>
      <c r="E109" s="55">
        <v>0</v>
      </c>
      <c r="F109" s="56">
        <v>0</v>
      </c>
    </row>
    <row r="110" spans="1:6" x14ac:dyDescent="0.3">
      <c r="A110" s="54" t="s">
        <v>250</v>
      </c>
      <c r="B110" s="57" t="s">
        <v>251</v>
      </c>
      <c r="C110" s="39">
        <v>6.4484287932978168E-2</v>
      </c>
      <c r="D110" s="50">
        <v>6.4411786824911776E-2</v>
      </c>
      <c r="E110" s="55">
        <v>0</v>
      </c>
      <c r="F110" s="56">
        <v>0</v>
      </c>
    </row>
    <row r="111" spans="1:6" x14ac:dyDescent="0.3">
      <c r="A111" s="54" t="s">
        <v>252</v>
      </c>
      <c r="B111" s="49" t="s">
        <v>253</v>
      </c>
      <c r="C111" s="39">
        <v>0.18434910806763363</v>
      </c>
      <c r="D111" s="50">
        <v>0.1843163497669644</v>
      </c>
      <c r="E111" s="55">
        <v>0</v>
      </c>
      <c r="F111" s="56">
        <v>0</v>
      </c>
    </row>
    <row r="112" spans="1:6" x14ac:dyDescent="0.3">
      <c r="A112" s="54" t="s">
        <v>254</v>
      </c>
      <c r="B112" s="49" t="s">
        <v>255</v>
      </c>
      <c r="C112" s="39">
        <v>0.21432761885579521</v>
      </c>
      <c r="D112" s="50">
        <v>0.21415565970023445</v>
      </c>
      <c r="E112" s="55">
        <v>0</v>
      </c>
      <c r="F112" s="56">
        <v>0</v>
      </c>
    </row>
    <row r="113" spans="1:6" x14ac:dyDescent="0.3">
      <c r="A113" s="54" t="s">
        <v>256</v>
      </c>
      <c r="B113" s="49" t="s">
        <v>257</v>
      </c>
      <c r="C113" s="39">
        <v>0.2003724103758513</v>
      </c>
      <c r="D113" s="50">
        <v>0.20000860648828472</v>
      </c>
      <c r="E113" s="55">
        <v>0</v>
      </c>
      <c r="F113" s="56">
        <v>0</v>
      </c>
    </row>
    <row r="114" spans="1:6" x14ac:dyDescent="0.3">
      <c r="A114" s="54" t="s">
        <v>258</v>
      </c>
      <c r="B114" s="49" t="s">
        <v>259</v>
      </c>
      <c r="C114" s="39">
        <v>0.10391743395238223</v>
      </c>
      <c r="D114" s="50">
        <v>0.10367810187071282</v>
      </c>
      <c r="E114" s="55">
        <v>0</v>
      </c>
      <c r="F114" s="56">
        <v>0</v>
      </c>
    </row>
    <row r="115" spans="1:6" x14ac:dyDescent="0.3">
      <c r="A115" s="54" t="s">
        <v>260</v>
      </c>
      <c r="B115" s="49" t="s">
        <v>261</v>
      </c>
      <c r="C115" s="39">
        <v>0.2762402108885027</v>
      </c>
      <c r="D115" s="50">
        <v>0.27520775284892224</v>
      </c>
      <c r="E115" s="55">
        <v>0</v>
      </c>
      <c r="F115" s="56">
        <v>0</v>
      </c>
    </row>
    <row r="116" spans="1:6" x14ac:dyDescent="0.3">
      <c r="A116" s="54" t="s">
        <v>262</v>
      </c>
      <c r="B116" s="49" t="s">
        <v>263</v>
      </c>
      <c r="C116" s="39">
        <v>0.2000713135253383</v>
      </c>
      <c r="D116" s="50">
        <v>0.1994774410138066</v>
      </c>
      <c r="E116" s="55">
        <v>0</v>
      </c>
      <c r="F116" s="56">
        <v>0</v>
      </c>
    </row>
    <row r="117" spans="1:6" x14ac:dyDescent="0.3">
      <c r="A117" s="54" t="s">
        <v>264</v>
      </c>
      <c r="B117" s="49" t="s">
        <v>265</v>
      </c>
      <c r="C117" s="39">
        <v>0.10980761769616817</v>
      </c>
      <c r="D117" s="50">
        <v>0.10967516833253593</v>
      </c>
      <c r="E117" s="55">
        <v>0</v>
      </c>
      <c r="F117" s="56">
        <v>0</v>
      </c>
    </row>
    <row r="118" spans="1:6" x14ac:dyDescent="0.3">
      <c r="A118" s="54" t="s">
        <v>266</v>
      </c>
      <c r="B118" s="49" t="s">
        <v>267</v>
      </c>
      <c r="C118" s="39">
        <v>6.1735214133775376E-2</v>
      </c>
      <c r="D118" s="50">
        <v>6.1578427884307264E-2</v>
      </c>
      <c r="E118" s="55">
        <v>0</v>
      </c>
      <c r="F118" s="56">
        <v>0</v>
      </c>
    </row>
    <row r="119" spans="1:6" x14ac:dyDescent="0.3">
      <c r="A119" s="54" t="s">
        <v>268</v>
      </c>
      <c r="B119" s="49" t="s">
        <v>269</v>
      </c>
      <c r="C119" s="39">
        <v>9.4592456489070498E-2</v>
      </c>
      <c r="D119" s="50">
        <v>9.4240882350388994E-2</v>
      </c>
      <c r="E119" s="55">
        <v>0</v>
      </c>
      <c r="F119" s="56">
        <v>0</v>
      </c>
    </row>
    <row r="120" spans="1:6" x14ac:dyDescent="0.3">
      <c r="A120" s="54" t="s">
        <v>270</v>
      </c>
      <c r="B120" s="49" t="s">
        <v>271</v>
      </c>
      <c r="C120" s="39">
        <v>0.21871775150956474</v>
      </c>
      <c r="D120" s="50">
        <v>0.21822084963694832</v>
      </c>
      <c r="E120" s="55">
        <v>0</v>
      </c>
      <c r="F120" s="56">
        <v>0</v>
      </c>
    </row>
    <row r="121" spans="1:6" x14ac:dyDescent="0.3">
      <c r="A121" s="54" t="s">
        <v>272</v>
      </c>
      <c r="B121" s="49" t="s">
        <v>273</v>
      </c>
      <c r="C121" s="39">
        <v>9.7528734959813707E-2</v>
      </c>
      <c r="D121" s="50">
        <v>9.7287784376143896E-2</v>
      </c>
      <c r="E121" s="55">
        <v>0</v>
      </c>
      <c r="F121" s="56">
        <v>0</v>
      </c>
    </row>
    <row r="122" spans="1:6" x14ac:dyDescent="0.3">
      <c r="A122" s="54" t="s">
        <v>274</v>
      </c>
      <c r="B122" s="49" t="s">
        <v>275</v>
      </c>
      <c r="C122" s="39">
        <v>9.5638288179488454E-2</v>
      </c>
      <c r="D122" s="50">
        <v>9.5449369664567227E-2</v>
      </c>
      <c r="E122" s="55">
        <v>0</v>
      </c>
      <c r="F122" s="56">
        <v>0</v>
      </c>
    </row>
    <row r="123" spans="1:6" x14ac:dyDescent="0.3">
      <c r="A123" s="54" t="s">
        <v>276</v>
      </c>
      <c r="B123" s="49" t="s">
        <v>277</v>
      </c>
      <c r="C123" s="39">
        <v>6.2760673957480237E-2</v>
      </c>
      <c r="D123" s="50">
        <v>6.2538952751456711E-2</v>
      </c>
      <c r="E123" s="55">
        <v>0</v>
      </c>
      <c r="F123" s="56">
        <v>0</v>
      </c>
    </row>
    <row r="124" spans="1:6" x14ac:dyDescent="0.3">
      <c r="A124" s="54" t="s">
        <v>278</v>
      </c>
      <c r="B124" s="49" t="s">
        <v>279</v>
      </c>
      <c r="C124" s="39">
        <v>0.13667803923734317</v>
      </c>
      <c r="D124" s="50">
        <v>0.13632751292030648</v>
      </c>
      <c r="E124" s="55">
        <v>0</v>
      </c>
      <c r="F124" s="56">
        <v>0</v>
      </c>
    </row>
    <row r="125" spans="1:6" x14ac:dyDescent="0.3">
      <c r="A125" s="54" t="s">
        <v>280</v>
      </c>
      <c r="B125" s="49" t="s">
        <v>281</v>
      </c>
      <c r="C125" s="39">
        <v>0.39603183133340414</v>
      </c>
      <c r="D125" s="50">
        <v>0.39592460205811764</v>
      </c>
      <c r="E125" s="55">
        <v>0</v>
      </c>
      <c r="F125" s="56">
        <v>0</v>
      </c>
    </row>
    <row r="126" spans="1:6" x14ac:dyDescent="0.3">
      <c r="A126" s="54" t="s">
        <v>282</v>
      </c>
      <c r="B126" s="49" t="s">
        <v>283</v>
      </c>
      <c r="C126" s="39">
        <v>0.3111896463645521</v>
      </c>
      <c r="D126" s="50">
        <v>0.3154655731559321</v>
      </c>
      <c r="E126" s="55">
        <v>0</v>
      </c>
      <c r="F126" s="56">
        <v>0</v>
      </c>
    </row>
    <row r="127" spans="1:6" x14ac:dyDescent="0.3">
      <c r="A127" s="54" t="s">
        <v>284</v>
      </c>
      <c r="B127" s="57" t="s">
        <v>285</v>
      </c>
      <c r="C127" s="39">
        <v>0.15920841096813157</v>
      </c>
      <c r="D127" s="50">
        <v>0.15847161965309636</v>
      </c>
      <c r="E127" s="55">
        <v>0</v>
      </c>
      <c r="F127" s="56">
        <v>0</v>
      </c>
    </row>
    <row r="128" spans="1:6" x14ac:dyDescent="0.3">
      <c r="A128" s="54" t="s">
        <v>286</v>
      </c>
      <c r="B128" s="60" t="s">
        <v>287</v>
      </c>
      <c r="C128" s="39">
        <v>8.7134111269761672E-2</v>
      </c>
      <c r="D128" s="50">
        <v>8.7164429606687521E-2</v>
      </c>
      <c r="E128" s="55">
        <v>0</v>
      </c>
      <c r="F128" s="56">
        <v>0</v>
      </c>
    </row>
    <row r="129" spans="1:6" x14ac:dyDescent="0.3">
      <c r="A129" s="54" t="s">
        <v>288</v>
      </c>
      <c r="B129" s="57" t="s">
        <v>289</v>
      </c>
      <c r="C129" s="39">
        <v>7.7058233506225843E-2</v>
      </c>
      <c r="D129" s="50">
        <v>7.6879776873480285E-2</v>
      </c>
      <c r="E129" s="55">
        <v>0</v>
      </c>
      <c r="F129" s="56">
        <v>0</v>
      </c>
    </row>
    <row r="130" spans="1:6" x14ac:dyDescent="0.3">
      <c r="A130" s="54" t="s">
        <v>290</v>
      </c>
      <c r="B130" s="49" t="s">
        <v>291</v>
      </c>
      <c r="C130" s="39">
        <v>5.7524583928539645E-2</v>
      </c>
      <c r="D130" s="50">
        <v>5.7387476048383616E-2</v>
      </c>
      <c r="E130" s="55">
        <v>0</v>
      </c>
      <c r="F130" s="56">
        <v>0</v>
      </c>
    </row>
    <row r="131" spans="1:6" x14ac:dyDescent="0.3">
      <c r="A131" s="54" t="s">
        <v>292</v>
      </c>
      <c r="B131" s="49" t="s">
        <v>293</v>
      </c>
      <c r="C131" s="39">
        <v>0.18766286797371862</v>
      </c>
      <c r="D131" s="50">
        <v>0.18708593313949434</v>
      </c>
      <c r="E131" s="55">
        <v>0</v>
      </c>
      <c r="F131" s="56">
        <v>0</v>
      </c>
    </row>
    <row r="132" spans="1:6" x14ac:dyDescent="0.3">
      <c r="A132" s="54" t="s">
        <v>294</v>
      </c>
      <c r="B132" s="57" t="s">
        <v>295</v>
      </c>
      <c r="C132" s="39">
        <v>0.17039458882683275</v>
      </c>
      <c r="D132" s="50">
        <v>0.16971457758297459</v>
      </c>
      <c r="E132" s="55">
        <v>0</v>
      </c>
      <c r="F132" s="56">
        <v>0</v>
      </c>
    </row>
    <row r="133" spans="1:6" x14ac:dyDescent="0.3">
      <c r="A133" s="54" t="s">
        <v>296</v>
      </c>
      <c r="B133" s="49" t="s">
        <v>297</v>
      </c>
      <c r="C133" s="39">
        <v>0.2703414397518486</v>
      </c>
      <c r="D133" s="50">
        <v>0.27031867466354942</v>
      </c>
      <c r="E133" s="55">
        <v>0</v>
      </c>
      <c r="F133" s="56">
        <v>1</v>
      </c>
    </row>
    <row r="134" spans="1:6" x14ac:dyDescent="0.3">
      <c r="A134" s="54" t="s">
        <v>298</v>
      </c>
      <c r="B134" s="49" t="s">
        <v>299</v>
      </c>
      <c r="C134" s="39">
        <v>0.23088586069368564</v>
      </c>
      <c r="D134" s="50">
        <v>0.23089635289192498</v>
      </c>
      <c r="E134" s="55">
        <v>0</v>
      </c>
      <c r="F134" s="56">
        <v>0</v>
      </c>
    </row>
    <row r="135" spans="1:6" x14ac:dyDescent="0.3">
      <c r="A135" s="54" t="s">
        <v>300</v>
      </c>
      <c r="B135" s="49" t="s">
        <v>301</v>
      </c>
      <c r="C135" s="39">
        <v>0.23142860479753127</v>
      </c>
      <c r="D135" s="50">
        <v>0.23143796744526909</v>
      </c>
      <c r="E135" s="55">
        <v>0</v>
      </c>
      <c r="F135" s="56">
        <v>0</v>
      </c>
    </row>
    <row r="136" spans="1:6" x14ac:dyDescent="0.3">
      <c r="A136" s="54" t="s">
        <v>302</v>
      </c>
      <c r="B136" s="49" t="s">
        <v>303</v>
      </c>
      <c r="C136" s="39">
        <v>0.13423853918731682</v>
      </c>
      <c r="D136" s="50">
        <v>0.1342191963222269</v>
      </c>
      <c r="E136" s="55">
        <v>0</v>
      </c>
      <c r="F136" s="56">
        <v>0</v>
      </c>
    </row>
    <row r="137" spans="1:6" x14ac:dyDescent="0.3">
      <c r="A137" s="54" t="s">
        <v>304</v>
      </c>
      <c r="B137" s="49" t="s">
        <v>305</v>
      </c>
      <c r="C137" s="39">
        <v>0.417257060483195</v>
      </c>
      <c r="D137" s="50">
        <v>0.41521899695553272</v>
      </c>
      <c r="E137" s="55">
        <v>0</v>
      </c>
      <c r="F137" s="56">
        <v>0</v>
      </c>
    </row>
    <row r="138" spans="1:6" x14ac:dyDescent="0.3">
      <c r="A138" s="54" t="s">
        <v>306</v>
      </c>
      <c r="B138" s="57" t="s">
        <v>307</v>
      </c>
      <c r="C138" s="39">
        <v>0.41908807922123092</v>
      </c>
      <c r="D138" s="50">
        <v>0.41705137690281824</v>
      </c>
      <c r="E138" s="55">
        <v>0</v>
      </c>
      <c r="F138" s="56">
        <v>0</v>
      </c>
    </row>
    <row r="139" spans="1:6" x14ac:dyDescent="0.3">
      <c r="A139" s="54" t="s">
        <v>308</v>
      </c>
      <c r="B139" s="57" t="s">
        <v>309</v>
      </c>
      <c r="C139" s="39">
        <v>0.41077205469649797</v>
      </c>
      <c r="D139" s="50">
        <v>0.40875044879728539</v>
      </c>
      <c r="E139" s="55">
        <v>0</v>
      </c>
      <c r="F139" s="56">
        <v>1</v>
      </c>
    </row>
    <row r="140" spans="1:6" x14ac:dyDescent="0.3">
      <c r="A140" s="54" t="s">
        <v>310</v>
      </c>
      <c r="B140" s="49" t="s">
        <v>311</v>
      </c>
      <c r="C140" s="39">
        <v>0.24150486855225464</v>
      </c>
      <c r="D140" s="50">
        <v>0.24153541079119895</v>
      </c>
      <c r="E140" s="55">
        <v>0</v>
      </c>
      <c r="F140" s="56">
        <v>0</v>
      </c>
    </row>
    <row r="141" spans="1:6" x14ac:dyDescent="0.3">
      <c r="A141" s="54" t="s">
        <v>312</v>
      </c>
      <c r="B141" s="49" t="s">
        <v>313</v>
      </c>
      <c r="C141" s="39">
        <v>8.0532337943147028E-2</v>
      </c>
      <c r="D141" s="50">
        <v>8.0525927607908165E-2</v>
      </c>
      <c r="E141" s="55">
        <v>0</v>
      </c>
      <c r="F141" s="56">
        <v>0</v>
      </c>
    </row>
    <row r="142" spans="1:6" x14ac:dyDescent="0.3">
      <c r="A142" s="54" t="s">
        <v>314</v>
      </c>
      <c r="B142" s="49" t="s">
        <v>315</v>
      </c>
      <c r="C142" s="39">
        <v>3.2015664355196677E-2</v>
      </c>
      <c r="D142" s="50">
        <v>3.2025789120580038E-2</v>
      </c>
      <c r="E142" s="55">
        <v>0</v>
      </c>
      <c r="F142" s="56">
        <v>0</v>
      </c>
    </row>
    <row r="143" spans="1:6" x14ac:dyDescent="0.3">
      <c r="A143" s="54" t="s">
        <v>316</v>
      </c>
      <c r="B143" s="49" t="s">
        <v>317</v>
      </c>
      <c r="C143" s="39">
        <v>0.10591384330364197</v>
      </c>
      <c r="D143" s="50">
        <v>0.10592961644551216</v>
      </c>
      <c r="E143" s="55">
        <v>1</v>
      </c>
      <c r="F143" s="56">
        <v>0</v>
      </c>
    </row>
    <row r="144" spans="1:6" x14ac:dyDescent="0.3">
      <c r="A144" s="61" t="s">
        <v>318</v>
      </c>
      <c r="B144" s="49" t="s">
        <v>319</v>
      </c>
      <c r="C144" s="39">
        <v>0.35030682141981245</v>
      </c>
      <c r="D144" s="50">
        <v>0.35073982308268375</v>
      </c>
      <c r="E144" s="55">
        <v>0</v>
      </c>
      <c r="F144" s="56">
        <v>0</v>
      </c>
    </row>
    <row r="145" spans="1:6" x14ac:dyDescent="0.3">
      <c r="A145" s="54" t="s">
        <v>320</v>
      </c>
      <c r="B145" s="49" t="s">
        <v>321</v>
      </c>
      <c r="C145" s="39">
        <v>0.19365816112268486</v>
      </c>
      <c r="D145" s="50">
        <v>0.19318866084929803</v>
      </c>
      <c r="E145" s="55">
        <v>0</v>
      </c>
      <c r="F145" s="56">
        <v>0</v>
      </c>
    </row>
    <row r="146" spans="1:6" x14ac:dyDescent="0.3">
      <c r="A146" s="54" t="s">
        <v>322</v>
      </c>
      <c r="B146" s="49" t="s">
        <v>323</v>
      </c>
      <c r="C146" s="39">
        <v>7.6355557424877735E-2</v>
      </c>
      <c r="D146" s="50">
        <v>7.6357825970810964E-2</v>
      </c>
      <c r="E146" s="55">
        <v>0</v>
      </c>
      <c r="F146" s="56">
        <v>0</v>
      </c>
    </row>
    <row r="147" spans="1:6" x14ac:dyDescent="0.3">
      <c r="A147" s="54" t="s">
        <v>324</v>
      </c>
      <c r="B147" s="49" t="s">
        <v>325</v>
      </c>
      <c r="C147" s="39">
        <v>5.4924604259656611E-2</v>
      </c>
      <c r="D147" s="50">
        <v>5.4964678933481878E-2</v>
      </c>
      <c r="E147" s="55">
        <v>0</v>
      </c>
      <c r="F147" s="56">
        <v>0</v>
      </c>
    </row>
    <row r="148" spans="1:6" x14ac:dyDescent="0.3">
      <c r="A148" s="54" t="s">
        <v>326</v>
      </c>
      <c r="B148" s="49" t="s">
        <v>327</v>
      </c>
      <c r="C148" s="39">
        <v>9.1096322004861299E-2</v>
      </c>
      <c r="D148" s="50">
        <v>9.0800112739227584E-2</v>
      </c>
      <c r="E148" s="55">
        <v>0</v>
      </c>
      <c r="F148" s="56">
        <v>0</v>
      </c>
    </row>
    <row r="149" spans="1:6" x14ac:dyDescent="0.3">
      <c r="A149" s="54" t="s">
        <v>328</v>
      </c>
      <c r="B149" s="49" t="s">
        <v>329</v>
      </c>
      <c r="C149" s="39">
        <v>6.4515370937619693E-2</v>
      </c>
      <c r="D149" s="50">
        <v>6.4394646486413465E-2</v>
      </c>
      <c r="E149" s="55">
        <v>0</v>
      </c>
      <c r="F149" s="56">
        <v>0</v>
      </c>
    </row>
    <row r="150" spans="1:6" x14ac:dyDescent="0.3">
      <c r="A150" s="54" t="s">
        <v>330</v>
      </c>
      <c r="B150" s="49" t="s">
        <v>331</v>
      </c>
      <c r="C150" s="39">
        <v>0.14881802798523469</v>
      </c>
      <c r="D150" s="50">
        <v>0.14828713400539739</v>
      </c>
      <c r="E150" s="55">
        <v>0</v>
      </c>
      <c r="F150" s="56">
        <v>0</v>
      </c>
    </row>
    <row r="151" spans="1:6" x14ac:dyDescent="0.3">
      <c r="A151" s="54" t="s">
        <v>332</v>
      </c>
      <c r="B151" s="49" t="s">
        <v>333</v>
      </c>
      <c r="C151" s="39">
        <v>7.5032016779163713E-2</v>
      </c>
      <c r="D151" s="50">
        <v>7.4733595753960116E-2</v>
      </c>
      <c r="E151" s="55">
        <v>0</v>
      </c>
      <c r="F151" s="56">
        <v>0</v>
      </c>
    </row>
    <row r="152" spans="1:6" x14ac:dyDescent="0.3">
      <c r="A152" s="54" t="s">
        <v>334</v>
      </c>
      <c r="B152" s="49" t="s">
        <v>335</v>
      </c>
      <c r="C152" s="39">
        <v>0.19134859830204098</v>
      </c>
      <c r="D152" s="50">
        <v>0.19068924317208769</v>
      </c>
      <c r="E152" s="55">
        <v>0</v>
      </c>
      <c r="F152" s="56">
        <v>0</v>
      </c>
    </row>
    <row r="153" spans="1:6" x14ac:dyDescent="0.3">
      <c r="A153" s="54" t="s">
        <v>336</v>
      </c>
      <c r="B153" s="49" t="s">
        <v>337</v>
      </c>
      <c r="C153" s="39">
        <v>0.10600065320105703</v>
      </c>
      <c r="D153" s="50">
        <v>0.10617131593838158</v>
      </c>
      <c r="E153" s="55">
        <v>0</v>
      </c>
      <c r="F153" s="56">
        <v>0</v>
      </c>
    </row>
    <row r="154" spans="1:6" x14ac:dyDescent="0.3">
      <c r="A154" s="54" t="s">
        <v>338</v>
      </c>
      <c r="B154" s="49" t="s">
        <v>339</v>
      </c>
      <c r="C154" s="39">
        <v>9.0471989401665953E-2</v>
      </c>
      <c r="D154" s="50">
        <v>9.0229945946480122E-2</v>
      </c>
      <c r="E154" s="55">
        <v>0</v>
      </c>
      <c r="F154" s="56">
        <v>0</v>
      </c>
    </row>
    <row r="155" spans="1:6" x14ac:dyDescent="0.3">
      <c r="A155" s="54" t="s">
        <v>340</v>
      </c>
      <c r="B155" s="49" t="s">
        <v>341</v>
      </c>
      <c r="C155" s="39">
        <v>9.2736884287786606E-2</v>
      </c>
      <c r="D155" s="50">
        <v>9.2743257608590868E-2</v>
      </c>
      <c r="E155" s="55">
        <v>0</v>
      </c>
      <c r="F155" s="56">
        <v>1</v>
      </c>
    </row>
    <row r="156" spans="1:6" x14ac:dyDescent="0.3">
      <c r="A156" s="54" t="s">
        <v>342</v>
      </c>
      <c r="B156" s="49" t="s">
        <v>343</v>
      </c>
      <c r="C156" s="39">
        <v>0.20675504890124452</v>
      </c>
      <c r="D156" s="50">
        <v>0.20656268495885707</v>
      </c>
      <c r="E156" s="55">
        <v>0</v>
      </c>
      <c r="F156" s="56">
        <v>0</v>
      </c>
    </row>
    <row r="157" spans="1:6" x14ac:dyDescent="0.3">
      <c r="A157" s="54" t="s">
        <v>344</v>
      </c>
      <c r="B157" s="49" t="s">
        <v>345</v>
      </c>
      <c r="C157" s="39">
        <v>0.15750579608722076</v>
      </c>
      <c r="D157" s="50">
        <v>0.15730737947486856</v>
      </c>
      <c r="E157" s="55">
        <v>0</v>
      </c>
      <c r="F157" s="56">
        <v>0</v>
      </c>
    </row>
    <row r="158" spans="1:6" x14ac:dyDescent="0.3">
      <c r="A158" s="54" t="s">
        <v>346</v>
      </c>
      <c r="B158" s="49" t="s">
        <v>347</v>
      </c>
      <c r="C158" s="39">
        <v>7.4838277442261805E-2</v>
      </c>
      <c r="D158" s="50">
        <v>7.4842252719666172E-2</v>
      </c>
      <c r="E158" s="55">
        <v>0</v>
      </c>
      <c r="F158" s="56">
        <v>0</v>
      </c>
    </row>
    <row r="159" spans="1:6" x14ac:dyDescent="0.3">
      <c r="A159" s="54" t="s">
        <v>348</v>
      </c>
      <c r="B159" s="49" t="s">
        <v>349</v>
      </c>
      <c r="C159" s="39">
        <v>0.18837611075241967</v>
      </c>
      <c r="D159" s="50">
        <v>0.18783013611985924</v>
      </c>
      <c r="E159" s="55">
        <v>0</v>
      </c>
      <c r="F159" s="56">
        <v>0</v>
      </c>
    </row>
    <row r="160" spans="1:6" x14ac:dyDescent="0.3">
      <c r="A160" s="54" t="s">
        <v>350</v>
      </c>
      <c r="B160" s="49" t="s">
        <v>351</v>
      </c>
      <c r="C160" s="39">
        <v>0.27639755087998641</v>
      </c>
      <c r="D160" s="50">
        <v>0.27637554918352203</v>
      </c>
      <c r="E160" s="55">
        <v>0</v>
      </c>
      <c r="F160" s="56">
        <v>0</v>
      </c>
    </row>
    <row r="161" spans="1:6" x14ac:dyDescent="0.3">
      <c r="A161" s="61" t="s">
        <v>352</v>
      </c>
      <c r="B161" s="49" t="s">
        <v>353</v>
      </c>
      <c r="C161" s="39">
        <v>0.11991088507685663</v>
      </c>
      <c r="D161" s="50">
        <v>0.11949572842471916</v>
      </c>
      <c r="E161" s="55">
        <v>0</v>
      </c>
      <c r="F161" s="56">
        <v>0</v>
      </c>
    </row>
    <row r="162" spans="1:6" x14ac:dyDescent="0.3">
      <c r="A162" s="54" t="s">
        <v>354</v>
      </c>
      <c r="B162" s="49" t="s">
        <v>355</v>
      </c>
      <c r="C162" s="39">
        <v>6.28217411272914E-2</v>
      </c>
      <c r="D162" s="50">
        <v>6.2782719193076958E-2</v>
      </c>
      <c r="E162" s="55">
        <v>0</v>
      </c>
      <c r="F162" s="56">
        <v>0</v>
      </c>
    </row>
    <row r="163" spans="1:6" x14ac:dyDescent="0.3">
      <c r="A163" s="54" t="s">
        <v>356</v>
      </c>
      <c r="B163" s="49" t="s">
        <v>357</v>
      </c>
      <c r="C163" s="39">
        <v>0.29271258322073346</v>
      </c>
      <c r="D163" s="50">
        <v>0.29201570767585783</v>
      </c>
      <c r="E163" s="55">
        <v>0</v>
      </c>
      <c r="F163" s="56">
        <v>0</v>
      </c>
    </row>
    <row r="164" spans="1:6" x14ac:dyDescent="0.3">
      <c r="A164" s="54" t="s">
        <v>358</v>
      </c>
      <c r="B164" s="49" t="s">
        <v>359</v>
      </c>
      <c r="C164" s="39">
        <v>8.4125905846423848E-2</v>
      </c>
      <c r="D164" s="50">
        <v>8.3880879137590875E-2</v>
      </c>
      <c r="E164" s="55">
        <v>0</v>
      </c>
      <c r="F164" s="56">
        <v>0</v>
      </c>
    </row>
    <row r="165" spans="1:6" x14ac:dyDescent="0.3">
      <c r="A165" s="54" t="s">
        <v>360</v>
      </c>
      <c r="B165" s="49" t="s">
        <v>361</v>
      </c>
      <c r="C165" s="39">
        <v>0.20920692274312114</v>
      </c>
      <c r="D165" s="50">
        <v>0.20922040075160714</v>
      </c>
      <c r="E165" s="55">
        <v>0</v>
      </c>
      <c r="F165" s="56">
        <v>0</v>
      </c>
    </row>
    <row r="166" spans="1:6" x14ac:dyDescent="0.3">
      <c r="A166" s="54" t="s">
        <v>362</v>
      </c>
      <c r="B166" s="49" t="s">
        <v>363</v>
      </c>
      <c r="C166" s="39">
        <v>0.11796809635762613</v>
      </c>
      <c r="D166" s="50">
        <v>0.11793884816642689</v>
      </c>
      <c r="E166" s="55">
        <v>0</v>
      </c>
      <c r="F166" s="56">
        <v>0</v>
      </c>
    </row>
    <row r="167" spans="1:6" x14ac:dyDescent="0.3">
      <c r="A167" s="54" t="s">
        <v>364</v>
      </c>
      <c r="B167" s="57" t="s">
        <v>365</v>
      </c>
      <c r="C167" s="39">
        <v>0.12107142745933126</v>
      </c>
      <c r="D167" s="50">
        <v>0.12052910536795995</v>
      </c>
      <c r="E167" s="55">
        <v>0</v>
      </c>
      <c r="F167" s="56">
        <v>0</v>
      </c>
    </row>
    <row r="168" spans="1:6" x14ac:dyDescent="0.3">
      <c r="A168" s="54" t="s">
        <v>366</v>
      </c>
      <c r="B168" s="49" t="s">
        <v>367</v>
      </c>
      <c r="C168" s="39">
        <v>0.22329544714229368</v>
      </c>
      <c r="D168" s="50">
        <v>0.22323568546224518</v>
      </c>
      <c r="E168" s="55">
        <v>0</v>
      </c>
      <c r="F168" s="56">
        <v>0</v>
      </c>
    </row>
    <row r="169" spans="1:6" x14ac:dyDescent="0.3">
      <c r="A169" s="54" t="s">
        <v>368</v>
      </c>
      <c r="B169" s="49" t="s">
        <v>369</v>
      </c>
      <c r="C169" s="39">
        <v>0.16604774575148745</v>
      </c>
      <c r="D169" s="50">
        <v>0.16555249205199712</v>
      </c>
      <c r="E169" s="55">
        <v>0</v>
      </c>
      <c r="F169" s="56">
        <v>0</v>
      </c>
    </row>
    <row r="170" spans="1:6" x14ac:dyDescent="0.3">
      <c r="A170" s="54" t="s">
        <v>370</v>
      </c>
      <c r="B170" s="49" t="s">
        <v>371</v>
      </c>
      <c r="C170" s="39">
        <v>0.16837309380012605</v>
      </c>
      <c r="D170" s="50">
        <v>0.16912474883631878</v>
      </c>
      <c r="E170" s="55">
        <v>0</v>
      </c>
      <c r="F170" s="56">
        <v>0</v>
      </c>
    </row>
    <row r="171" spans="1:6" x14ac:dyDescent="0.3">
      <c r="A171" s="54" t="s">
        <v>372</v>
      </c>
      <c r="B171" s="49" t="s">
        <v>373</v>
      </c>
      <c r="C171" s="39">
        <v>0.11540640135408532</v>
      </c>
      <c r="D171" s="50">
        <v>0.11482540882382992</v>
      </c>
      <c r="E171" s="55">
        <v>0</v>
      </c>
      <c r="F171" s="56">
        <v>1</v>
      </c>
    </row>
    <row r="172" spans="1:6" x14ac:dyDescent="0.3">
      <c r="A172" s="54" t="s">
        <v>374</v>
      </c>
      <c r="B172" s="49" t="s">
        <v>375</v>
      </c>
      <c r="C172" s="39">
        <v>0.15215387502612071</v>
      </c>
      <c r="D172" s="50">
        <v>0.15167286754486048</v>
      </c>
      <c r="E172" s="55">
        <v>0</v>
      </c>
      <c r="F172" s="56">
        <v>0</v>
      </c>
    </row>
    <row r="173" spans="1:6" x14ac:dyDescent="0.3">
      <c r="A173" s="54" t="s">
        <v>376</v>
      </c>
      <c r="B173" s="49" t="s">
        <v>377</v>
      </c>
      <c r="C173" s="39">
        <v>0.3693075766016532</v>
      </c>
      <c r="D173" s="50">
        <v>0.3677865547742486</v>
      </c>
      <c r="E173" s="55">
        <v>0</v>
      </c>
      <c r="F173" s="56">
        <v>0</v>
      </c>
    </row>
    <row r="174" spans="1:6" x14ac:dyDescent="0.3">
      <c r="A174" s="61" t="s">
        <v>378</v>
      </c>
      <c r="B174" s="49" t="s">
        <v>379</v>
      </c>
      <c r="C174" s="39">
        <v>0.14407179859324498</v>
      </c>
      <c r="D174" s="50">
        <v>0.14377679877123567</v>
      </c>
      <c r="E174" s="55">
        <v>0</v>
      </c>
      <c r="F174" s="56">
        <v>0</v>
      </c>
    </row>
    <row r="175" spans="1:6" x14ac:dyDescent="0.3">
      <c r="A175" s="54" t="s">
        <v>380</v>
      </c>
      <c r="B175" s="49" t="s">
        <v>381</v>
      </c>
      <c r="C175" s="39">
        <v>0.20806712803684718</v>
      </c>
      <c r="D175" s="50">
        <v>0.20766245478705775</v>
      </c>
      <c r="E175" s="55">
        <v>0</v>
      </c>
      <c r="F175" s="56">
        <v>0</v>
      </c>
    </row>
    <row r="176" spans="1:6" x14ac:dyDescent="0.3">
      <c r="A176" s="54" t="s">
        <v>382</v>
      </c>
      <c r="B176" s="49" t="s">
        <v>383</v>
      </c>
      <c r="C176" s="39">
        <v>8.8558762266881211E-2</v>
      </c>
      <c r="D176" s="50">
        <v>8.8262313764225303E-2</v>
      </c>
      <c r="E176" s="55">
        <v>0</v>
      </c>
      <c r="F176" s="56">
        <v>0</v>
      </c>
    </row>
    <row r="177" spans="1:6" x14ac:dyDescent="0.3">
      <c r="A177" s="54" t="s">
        <v>384</v>
      </c>
      <c r="B177" s="57" t="s">
        <v>385</v>
      </c>
      <c r="C177" s="39">
        <v>0.10524123531187378</v>
      </c>
      <c r="D177" s="58">
        <v>0.10487618463792098</v>
      </c>
      <c r="E177" s="55">
        <v>0</v>
      </c>
      <c r="F177" s="56">
        <v>0</v>
      </c>
    </row>
    <row r="178" spans="1:6" x14ac:dyDescent="0.3">
      <c r="A178" s="54" t="s">
        <v>386</v>
      </c>
      <c r="B178" s="57" t="s">
        <v>387</v>
      </c>
      <c r="C178" s="39">
        <v>0.11928775720584249</v>
      </c>
      <c r="D178" s="50">
        <v>0.11888137385813198</v>
      </c>
      <c r="E178" s="55">
        <v>0</v>
      </c>
      <c r="F178" s="56">
        <v>0</v>
      </c>
    </row>
    <row r="179" spans="1:6" x14ac:dyDescent="0.3">
      <c r="A179" s="54" t="s">
        <v>388</v>
      </c>
      <c r="B179" s="49" t="s">
        <v>389</v>
      </c>
      <c r="C179" s="39">
        <v>0.13622668465879167</v>
      </c>
      <c r="D179" s="50">
        <v>0.13596416938005917</v>
      </c>
      <c r="E179" s="55">
        <v>0</v>
      </c>
      <c r="F179" s="56">
        <v>0</v>
      </c>
    </row>
    <row r="180" spans="1:6" x14ac:dyDescent="0.3">
      <c r="A180" s="54" t="s">
        <v>390</v>
      </c>
      <c r="B180" s="49" t="s">
        <v>391</v>
      </c>
      <c r="C180" s="39">
        <v>5.6024632492853714E-2</v>
      </c>
      <c r="D180" s="50">
        <v>5.5895056431005147E-2</v>
      </c>
      <c r="E180" s="55">
        <v>0</v>
      </c>
      <c r="F180" s="56">
        <v>0</v>
      </c>
    </row>
    <row r="181" spans="1:6" x14ac:dyDescent="0.3">
      <c r="A181" s="54" t="s">
        <v>392</v>
      </c>
      <c r="B181" s="49" t="s">
        <v>393</v>
      </c>
      <c r="C181" s="39">
        <v>0.10076207484041841</v>
      </c>
      <c r="D181" s="50">
        <v>0.10040850916197717</v>
      </c>
      <c r="E181" s="55">
        <v>0</v>
      </c>
      <c r="F181" s="56">
        <v>0</v>
      </c>
    </row>
    <row r="182" spans="1:6" x14ac:dyDescent="0.3">
      <c r="A182" s="54" t="s">
        <v>394</v>
      </c>
      <c r="B182" s="49" t="s">
        <v>395</v>
      </c>
      <c r="C182" s="39">
        <v>0.13605456879351094</v>
      </c>
      <c r="D182" s="50">
        <v>0.13563409735588922</v>
      </c>
      <c r="E182" s="55">
        <v>0</v>
      </c>
      <c r="F182" s="56">
        <v>0</v>
      </c>
    </row>
    <row r="183" spans="1:6" x14ac:dyDescent="0.3">
      <c r="A183" s="54" t="s">
        <v>396</v>
      </c>
      <c r="B183" s="57" t="s">
        <v>397</v>
      </c>
      <c r="C183" s="39">
        <v>8.0798461820517864E-2</v>
      </c>
      <c r="D183" s="50">
        <v>8.1117735398222507E-2</v>
      </c>
      <c r="E183" s="55">
        <v>0</v>
      </c>
      <c r="F183" s="56">
        <v>0</v>
      </c>
    </row>
    <row r="184" spans="1:6" x14ac:dyDescent="0.3">
      <c r="A184" s="54" t="s">
        <v>398</v>
      </c>
      <c r="B184" s="49" t="s">
        <v>399</v>
      </c>
      <c r="C184" s="39">
        <v>0.15621458159423104</v>
      </c>
      <c r="D184" s="50">
        <v>0.15562083012697386</v>
      </c>
      <c r="E184" s="55">
        <v>0</v>
      </c>
      <c r="F184" s="56">
        <v>0</v>
      </c>
    </row>
    <row r="185" spans="1:6" x14ac:dyDescent="0.3">
      <c r="A185" s="54" t="s">
        <v>400</v>
      </c>
      <c r="B185" s="49" t="s">
        <v>401</v>
      </c>
      <c r="C185" s="39">
        <v>0.26063111559370494</v>
      </c>
      <c r="D185" s="50">
        <v>0.26016865057004668</v>
      </c>
      <c r="E185" s="55">
        <v>0</v>
      </c>
      <c r="F185" s="56">
        <v>0</v>
      </c>
    </row>
    <row r="186" spans="1:6" x14ac:dyDescent="0.3">
      <c r="A186" s="54" t="s">
        <v>402</v>
      </c>
      <c r="B186" s="49" t="s">
        <v>403</v>
      </c>
      <c r="C186" s="39">
        <v>0.23173045782677315</v>
      </c>
      <c r="D186" s="50">
        <v>0.23110742203754972</v>
      </c>
      <c r="E186" s="55">
        <v>0</v>
      </c>
      <c r="F186" s="56">
        <v>0</v>
      </c>
    </row>
    <row r="187" spans="1:6" x14ac:dyDescent="0.3">
      <c r="A187" s="54" t="s">
        <v>404</v>
      </c>
      <c r="B187" s="49" t="s">
        <v>405</v>
      </c>
      <c r="C187" s="39">
        <v>0.12063264267574182</v>
      </c>
      <c r="D187" s="50">
        <v>0.12033305216587042</v>
      </c>
      <c r="E187" s="55">
        <v>0</v>
      </c>
      <c r="F187" s="56">
        <v>0</v>
      </c>
    </row>
    <row r="188" spans="1:6" x14ac:dyDescent="0.3">
      <c r="A188" s="54" t="s">
        <v>406</v>
      </c>
      <c r="B188" s="49" t="s">
        <v>407</v>
      </c>
      <c r="C188" s="39">
        <v>6.6051212208073931E-2</v>
      </c>
      <c r="D188" s="50">
        <v>6.5849425291645919E-2</v>
      </c>
      <c r="E188" s="55">
        <v>0</v>
      </c>
      <c r="F188" s="56">
        <v>0</v>
      </c>
    </row>
    <row r="189" spans="1:6" x14ac:dyDescent="0.3">
      <c r="A189" s="54" t="s">
        <v>408</v>
      </c>
      <c r="B189" s="49" t="s">
        <v>409</v>
      </c>
      <c r="C189" s="39">
        <v>0.30186588946839621</v>
      </c>
      <c r="D189" s="50">
        <v>0.30182376491961077</v>
      </c>
      <c r="E189" s="55">
        <v>0</v>
      </c>
      <c r="F189" s="56">
        <v>0</v>
      </c>
    </row>
    <row r="190" spans="1:6" x14ac:dyDescent="0.3">
      <c r="A190" s="54" t="s">
        <v>410</v>
      </c>
      <c r="B190" s="49" t="s">
        <v>411</v>
      </c>
      <c r="C190" s="39">
        <v>0.13337742933533014</v>
      </c>
      <c r="D190" s="50">
        <v>0.13291553138886883</v>
      </c>
      <c r="E190" s="55">
        <v>0</v>
      </c>
      <c r="F190" s="56">
        <v>0</v>
      </c>
    </row>
    <row r="191" spans="1:6" x14ac:dyDescent="0.3">
      <c r="A191" s="54" t="s">
        <v>412</v>
      </c>
      <c r="B191" s="49" t="s">
        <v>413</v>
      </c>
      <c r="C191" s="39">
        <v>0.20202237365198281</v>
      </c>
      <c r="D191" s="50">
        <v>0.20193313284209077</v>
      </c>
      <c r="E191" s="55">
        <v>0</v>
      </c>
      <c r="F191" s="56">
        <v>0</v>
      </c>
    </row>
    <row r="192" spans="1:6" x14ac:dyDescent="0.3">
      <c r="A192" s="54" t="s">
        <v>414</v>
      </c>
      <c r="B192" s="57" t="s">
        <v>415</v>
      </c>
      <c r="C192" s="39">
        <v>8.1923413672174664E-2</v>
      </c>
      <c r="D192" s="50">
        <v>8.174313601174546E-2</v>
      </c>
      <c r="E192" s="55">
        <v>0</v>
      </c>
      <c r="F192" s="56">
        <v>0</v>
      </c>
    </row>
    <row r="193" spans="1:6" x14ac:dyDescent="0.3">
      <c r="A193" s="54" t="s">
        <v>416</v>
      </c>
      <c r="B193" s="49" t="s">
        <v>417</v>
      </c>
      <c r="C193" s="39">
        <v>0.19331652112790843</v>
      </c>
      <c r="D193" s="50">
        <v>0.19296117366115426</v>
      </c>
      <c r="E193" s="55">
        <v>0</v>
      </c>
      <c r="F193" s="56">
        <v>0</v>
      </c>
    </row>
    <row r="194" spans="1:6" x14ac:dyDescent="0.3">
      <c r="A194" s="54" t="s">
        <v>418</v>
      </c>
      <c r="B194" s="49" t="s">
        <v>419</v>
      </c>
      <c r="C194" s="39">
        <v>0.18789313245271014</v>
      </c>
      <c r="D194" s="50">
        <v>0.18792044313857911</v>
      </c>
      <c r="E194" s="55">
        <v>0</v>
      </c>
      <c r="F194" s="56">
        <v>0</v>
      </c>
    </row>
    <row r="195" spans="1:6" x14ac:dyDescent="0.3">
      <c r="A195" s="54" t="s">
        <v>420</v>
      </c>
      <c r="B195" s="49" t="s">
        <v>421</v>
      </c>
      <c r="C195" s="39">
        <v>0.2243101706491534</v>
      </c>
      <c r="D195" s="50">
        <v>0.22437144522500896</v>
      </c>
      <c r="E195" s="55">
        <v>0</v>
      </c>
      <c r="F195" s="56">
        <v>0</v>
      </c>
    </row>
    <row r="196" spans="1:6" x14ac:dyDescent="0.3">
      <c r="A196" s="54" t="s">
        <v>422</v>
      </c>
      <c r="B196" s="49" t="s">
        <v>423</v>
      </c>
      <c r="C196" s="39">
        <v>0.24463265686082863</v>
      </c>
      <c r="D196" s="50">
        <v>0.24452694750711743</v>
      </c>
      <c r="E196" s="55">
        <v>0</v>
      </c>
      <c r="F196" s="56">
        <v>0</v>
      </c>
    </row>
    <row r="197" spans="1:6" x14ac:dyDescent="0.3">
      <c r="A197" s="54" t="s">
        <v>424</v>
      </c>
      <c r="B197" s="49" t="s">
        <v>425</v>
      </c>
      <c r="C197" s="39">
        <v>0.20613519744202008</v>
      </c>
      <c r="D197" s="50">
        <v>0.20557590847425541</v>
      </c>
      <c r="E197" s="55">
        <v>0</v>
      </c>
      <c r="F197" s="56">
        <v>0</v>
      </c>
    </row>
    <row r="198" spans="1:6" x14ac:dyDescent="0.3">
      <c r="A198" s="54" t="s">
        <v>426</v>
      </c>
      <c r="B198" s="49" t="s">
        <v>427</v>
      </c>
      <c r="C198" s="39">
        <v>0.10306221599632587</v>
      </c>
      <c r="D198" s="50">
        <v>0.10323199449468259</v>
      </c>
      <c r="E198" s="55">
        <v>0</v>
      </c>
      <c r="F198" s="56">
        <v>0</v>
      </c>
    </row>
    <row r="199" spans="1:6" x14ac:dyDescent="0.3">
      <c r="A199" s="54" t="s">
        <v>428</v>
      </c>
      <c r="B199" s="49" t="s">
        <v>429</v>
      </c>
      <c r="C199" s="39">
        <v>0.12973931096328473</v>
      </c>
      <c r="D199" s="50">
        <v>0.12942224511069397</v>
      </c>
      <c r="E199" s="55">
        <v>0</v>
      </c>
      <c r="F199" s="56">
        <v>0</v>
      </c>
    </row>
    <row r="200" spans="1:6" x14ac:dyDescent="0.3">
      <c r="A200" s="54" t="s">
        <v>430</v>
      </c>
      <c r="B200" s="49" t="s">
        <v>431</v>
      </c>
      <c r="C200" s="39">
        <v>0.2725404607763271</v>
      </c>
      <c r="D200" s="50">
        <v>0.27210838728243397</v>
      </c>
      <c r="E200" s="55">
        <v>0</v>
      </c>
      <c r="F200" s="56">
        <v>0</v>
      </c>
    </row>
    <row r="201" spans="1:6" x14ac:dyDescent="0.3">
      <c r="A201" s="54" t="s">
        <v>432</v>
      </c>
      <c r="B201" s="49" t="s">
        <v>433</v>
      </c>
      <c r="C201" s="39">
        <v>8.9142420888154994E-2</v>
      </c>
      <c r="D201" s="50">
        <v>8.8803686914965055E-2</v>
      </c>
      <c r="E201" s="55">
        <v>0</v>
      </c>
      <c r="F201" s="56">
        <v>0</v>
      </c>
    </row>
    <row r="202" spans="1:6" x14ac:dyDescent="0.3">
      <c r="A202" s="54" t="s">
        <v>434</v>
      </c>
      <c r="B202" s="49" t="s">
        <v>435</v>
      </c>
      <c r="C202" s="39">
        <v>0.19818754947140527</v>
      </c>
      <c r="D202" s="50">
        <v>0.19766611830785705</v>
      </c>
      <c r="E202" s="55">
        <v>0</v>
      </c>
      <c r="F202" s="56">
        <v>0</v>
      </c>
    </row>
    <row r="203" spans="1:6" x14ac:dyDescent="0.3">
      <c r="A203" s="54" t="s">
        <v>436</v>
      </c>
      <c r="B203" s="49" t="s">
        <v>437</v>
      </c>
      <c r="C203" s="39">
        <v>0.14783424619948271</v>
      </c>
      <c r="D203" s="50">
        <v>0.14743442912673926</v>
      </c>
      <c r="E203" s="55">
        <v>0</v>
      </c>
      <c r="F203" s="56">
        <v>0</v>
      </c>
    </row>
    <row r="204" spans="1:6" x14ac:dyDescent="0.3">
      <c r="A204" s="54" t="s">
        <v>438</v>
      </c>
      <c r="B204" s="49" t="s">
        <v>439</v>
      </c>
      <c r="C204" s="39">
        <v>8.383969063716798E-2</v>
      </c>
      <c r="D204" s="50">
        <v>8.3658400531558236E-2</v>
      </c>
      <c r="E204" s="55">
        <v>0</v>
      </c>
      <c r="F204" s="56">
        <v>0</v>
      </c>
    </row>
    <row r="205" spans="1:6" x14ac:dyDescent="0.3">
      <c r="A205" s="54" t="s">
        <v>440</v>
      </c>
      <c r="B205" s="49" t="s">
        <v>441</v>
      </c>
      <c r="C205" s="39">
        <v>0.16435123962698026</v>
      </c>
      <c r="D205" s="50">
        <v>0.16491173468836862</v>
      </c>
      <c r="E205" s="55">
        <v>0</v>
      </c>
      <c r="F205" s="56">
        <v>0</v>
      </c>
    </row>
    <row r="206" spans="1:6" x14ac:dyDescent="0.3">
      <c r="A206" s="54" t="s">
        <v>442</v>
      </c>
      <c r="B206" s="49" t="s">
        <v>443</v>
      </c>
      <c r="C206" s="39">
        <v>0.13267111553960659</v>
      </c>
      <c r="D206" s="50">
        <v>0.13228593134806449</v>
      </c>
      <c r="E206" s="55">
        <v>0</v>
      </c>
      <c r="F206" s="56">
        <v>0</v>
      </c>
    </row>
    <row r="207" spans="1:6" x14ac:dyDescent="0.3">
      <c r="A207" s="54" t="s">
        <v>444</v>
      </c>
      <c r="B207" s="49" t="s">
        <v>445</v>
      </c>
      <c r="C207" s="39">
        <v>0.10510715506803862</v>
      </c>
      <c r="D207" s="50">
        <v>0.10484623646520433</v>
      </c>
      <c r="E207" s="55">
        <v>0</v>
      </c>
      <c r="F207" s="56">
        <v>0</v>
      </c>
    </row>
    <row r="208" spans="1:6" x14ac:dyDescent="0.3">
      <c r="A208" s="54" t="s">
        <v>446</v>
      </c>
      <c r="B208" s="49" t="s">
        <v>447</v>
      </c>
      <c r="C208" s="39">
        <v>8.0013578165252619E-2</v>
      </c>
      <c r="D208" s="50">
        <v>7.9988572538905039E-2</v>
      </c>
      <c r="E208" s="55">
        <v>0</v>
      </c>
      <c r="F208" s="56">
        <v>0</v>
      </c>
    </row>
    <row r="209" spans="1:6" x14ac:dyDescent="0.3">
      <c r="A209" s="54" t="s">
        <v>448</v>
      </c>
      <c r="B209" s="49" t="s">
        <v>449</v>
      </c>
      <c r="C209" s="39">
        <v>0.15576770073379562</v>
      </c>
      <c r="D209" s="50">
        <v>0.1557785709417987</v>
      </c>
      <c r="E209" s="55">
        <v>0</v>
      </c>
      <c r="F209" s="56">
        <v>0</v>
      </c>
    </row>
    <row r="210" spans="1:6" x14ac:dyDescent="0.3">
      <c r="A210" s="54" t="s">
        <v>450</v>
      </c>
      <c r="B210" s="49" t="s">
        <v>451</v>
      </c>
      <c r="C210" s="39">
        <v>7.563317636833515E-2</v>
      </c>
      <c r="D210" s="50">
        <v>7.5439396998873698E-2</v>
      </c>
      <c r="E210" s="55">
        <v>0</v>
      </c>
      <c r="F210" s="56">
        <v>0</v>
      </c>
    </row>
    <row r="211" spans="1:6" x14ac:dyDescent="0.3">
      <c r="A211" s="54" t="s">
        <v>452</v>
      </c>
      <c r="B211" s="49" t="s">
        <v>453</v>
      </c>
      <c r="C211" s="39">
        <v>8.1138630652691099E-2</v>
      </c>
      <c r="D211" s="50">
        <v>8.109545663553773E-2</v>
      </c>
      <c r="E211" s="55">
        <v>0</v>
      </c>
      <c r="F211" s="56">
        <v>0</v>
      </c>
    </row>
    <row r="212" spans="1:6" x14ac:dyDescent="0.3">
      <c r="A212" s="54" t="s">
        <v>454</v>
      </c>
      <c r="B212" s="49" t="s">
        <v>455</v>
      </c>
      <c r="C212" s="39">
        <v>0.16918835000624854</v>
      </c>
      <c r="D212" s="58">
        <v>0.16893942036724441</v>
      </c>
      <c r="E212" s="55">
        <v>0</v>
      </c>
      <c r="F212" s="56">
        <v>0</v>
      </c>
    </row>
    <row r="213" spans="1:6" x14ac:dyDescent="0.3">
      <c r="A213" s="54" t="s">
        <v>456</v>
      </c>
      <c r="B213" s="57" t="s">
        <v>457</v>
      </c>
      <c r="C213" s="39">
        <v>0.10915519485657868</v>
      </c>
      <c r="D213" s="58">
        <v>0.10890864255099529</v>
      </c>
      <c r="E213" s="55">
        <v>0</v>
      </c>
      <c r="F213" s="56">
        <v>0</v>
      </c>
    </row>
    <row r="214" spans="1:6" x14ac:dyDescent="0.3">
      <c r="A214" s="54" t="s">
        <v>458</v>
      </c>
      <c r="B214" s="49" t="s">
        <v>459</v>
      </c>
      <c r="C214" s="39">
        <v>0.14670845116208206</v>
      </c>
      <c r="D214" s="50">
        <v>0.14630923110421951</v>
      </c>
      <c r="E214" s="55">
        <v>0</v>
      </c>
      <c r="F214" s="56">
        <v>0</v>
      </c>
    </row>
    <row r="215" spans="1:6" x14ac:dyDescent="0.3">
      <c r="A215" s="54" t="s">
        <v>460</v>
      </c>
      <c r="B215" s="49" t="s">
        <v>461</v>
      </c>
      <c r="C215" s="39">
        <v>0.2906625488299886</v>
      </c>
      <c r="D215" s="50">
        <v>0.29079715269762818</v>
      </c>
      <c r="E215" s="55">
        <v>0</v>
      </c>
      <c r="F215" s="56">
        <v>0</v>
      </c>
    </row>
    <row r="216" spans="1:6" x14ac:dyDescent="0.3">
      <c r="A216" s="54" t="s">
        <v>462</v>
      </c>
      <c r="B216" s="49" t="s">
        <v>463</v>
      </c>
      <c r="C216" s="39">
        <v>7.6179386003448493E-2</v>
      </c>
      <c r="D216" s="50">
        <v>7.5951615570847175E-2</v>
      </c>
      <c r="E216" s="55">
        <v>0</v>
      </c>
      <c r="F216" s="56">
        <v>0</v>
      </c>
    </row>
    <row r="217" spans="1:6" x14ac:dyDescent="0.3">
      <c r="A217" s="54" t="s">
        <v>464</v>
      </c>
      <c r="B217" s="49" t="s">
        <v>465</v>
      </c>
      <c r="C217" s="39">
        <v>7.1190849260339736E-2</v>
      </c>
      <c r="D217" s="50">
        <v>7.1181605098162445E-2</v>
      </c>
      <c r="E217" s="55">
        <v>0</v>
      </c>
      <c r="F217" s="56">
        <v>0</v>
      </c>
    </row>
    <row r="218" spans="1:6" x14ac:dyDescent="0.3">
      <c r="A218" s="54" t="s">
        <v>466</v>
      </c>
      <c r="B218" s="49" t="s">
        <v>467</v>
      </c>
      <c r="C218" s="39">
        <v>9.3924182947990681E-2</v>
      </c>
      <c r="D218" s="50">
        <v>9.3930957649438693E-2</v>
      </c>
      <c r="E218" s="55">
        <v>0</v>
      </c>
      <c r="F218" s="56">
        <v>0</v>
      </c>
    </row>
    <row r="219" spans="1:6" x14ac:dyDescent="0.3">
      <c r="A219" s="54" t="s">
        <v>468</v>
      </c>
      <c r="B219" s="49" t="s">
        <v>469</v>
      </c>
      <c r="C219" s="39">
        <v>0.1096012394877294</v>
      </c>
      <c r="D219" s="50">
        <v>0.10928064804789449</v>
      </c>
      <c r="E219" s="55">
        <v>0</v>
      </c>
      <c r="F219" s="56">
        <v>1</v>
      </c>
    </row>
    <row r="220" spans="1:6" x14ac:dyDescent="0.3">
      <c r="A220" s="54" t="s">
        <v>470</v>
      </c>
      <c r="B220" s="49" t="s">
        <v>471</v>
      </c>
      <c r="C220" s="39">
        <v>6.6079213007455714E-2</v>
      </c>
      <c r="D220" s="50">
        <v>6.5880876909324856E-2</v>
      </c>
      <c r="E220" s="55">
        <v>0</v>
      </c>
      <c r="F220" s="56">
        <v>0</v>
      </c>
    </row>
    <row r="221" spans="1:6" x14ac:dyDescent="0.3">
      <c r="A221" s="54" t="s">
        <v>472</v>
      </c>
      <c r="B221" s="49" t="s">
        <v>473</v>
      </c>
      <c r="C221" s="39">
        <v>0.15361533647367831</v>
      </c>
      <c r="D221" s="50">
        <v>0.15342939916811893</v>
      </c>
      <c r="E221" s="55">
        <v>0</v>
      </c>
      <c r="F221" s="56">
        <v>0</v>
      </c>
    </row>
    <row r="222" spans="1:6" x14ac:dyDescent="0.3">
      <c r="A222" s="54" t="s">
        <v>474</v>
      </c>
      <c r="B222" s="57" t="s">
        <v>475</v>
      </c>
      <c r="C222" s="39">
        <v>6.497564567101953E-2</v>
      </c>
      <c r="D222" s="50">
        <v>6.5008306847981159E-2</v>
      </c>
      <c r="E222" s="55">
        <v>0</v>
      </c>
      <c r="F222" s="56">
        <v>0</v>
      </c>
    </row>
    <row r="223" spans="1:6" x14ac:dyDescent="0.3">
      <c r="A223" s="54" t="s">
        <v>476</v>
      </c>
      <c r="B223" s="57" t="s">
        <v>477</v>
      </c>
      <c r="C223" s="39">
        <v>9.1757012403095625E-2</v>
      </c>
      <c r="D223" s="50">
        <v>9.1847984817136533E-2</v>
      </c>
      <c r="E223" s="55">
        <v>0</v>
      </c>
      <c r="F223" s="56">
        <v>0</v>
      </c>
    </row>
    <row r="224" spans="1:6" x14ac:dyDescent="0.3">
      <c r="A224" s="54" t="s">
        <v>478</v>
      </c>
      <c r="B224" s="49" t="s">
        <v>479</v>
      </c>
      <c r="C224" s="39">
        <v>9.9320222024638763E-2</v>
      </c>
      <c r="D224" s="50">
        <v>9.8798878696525622E-2</v>
      </c>
      <c r="E224" s="55">
        <v>0</v>
      </c>
      <c r="F224" s="56">
        <v>0</v>
      </c>
    </row>
    <row r="225" spans="1:6" x14ac:dyDescent="0.3">
      <c r="A225" s="54" t="s">
        <v>480</v>
      </c>
      <c r="B225" s="49" t="s">
        <v>481</v>
      </c>
      <c r="C225" s="39">
        <v>6.9659429707222359E-2</v>
      </c>
      <c r="D225" s="50">
        <v>6.9591487276915678E-2</v>
      </c>
      <c r="E225" s="55">
        <v>0</v>
      </c>
      <c r="F225" s="56">
        <v>0</v>
      </c>
    </row>
    <row r="226" spans="1:6" x14ac:dyDescent="0.3">
      <c r="A226" s="54" t="s">
        <v>482</v>
      </c>
      <c r="B226" s="49" t="s">
        <v>483</v>
      </c>
      <c r="C226" s="39">
        <v>7.1797134685087208E-2</v>
      </c>
      <c r="D226" s="62">
        <v>7.1475592992127551E-2</v>
      </c>
      <c r="E226" s="55">
        <v>0</v>
      </c>
      <c r="F226" s="56">
        <v>0</v>
      </c>
    </row>
    <row r="227" spans="1:6" x14ac:dyDescent="0.3">
      <c r="A227" s="54" t="s">
        <v>484</v>
      </c>
      <c r="B227" s="49" t="s">
        <v>485</v>
      </c>
      <c r="C227" s="39">
        <v>0.15587531950918176</v>
      </c>
      <c r="D227" s="50">
        <v>0.15532498714475307</v>
      </c>
      <c r="E227" s="55">
        <v>0</v>
      </c>
      <c r="F227" s="56">
        <v>0</v>
      </c>
    </row>
    <row r="228" spans="1:6" x14ac:dyDescent="0.3">
      <c r="A228" s="54" t="s">
        <v>486</v>
      </c>
      <c r="B228" s="49" t="s">
        <v>487</v>
      </c>
      <c r="C228" s="39">
        <v>0.16923105128312099</v>
      </c>
      <c r="D228" s="50">
        <v>0.16876435511144561</v>
      </c>
      <c r="E228" s="55">
        <v>0</v>
      </c>
      <c r="F228" s="56">
        <v>0</v>
      </c>
    </row>
    <row r="229" spans="1:6" x14ac:dyDescent="0.3">
      <c r="A229" s="54" t="s">
        <v>488</v>
      </c>
      <c r="B229" s="49" t="s">
        <v>489</v>
      </c>
      <c r="C229" s="39">
        <v>0.164825135623302</v>
      </c>
      <c r="D229" s="50">
        <v>0.16484554662209436</v>
      </c>
      <c r="E229" s="55">
        <v>0</v>
      </c>
      <c r="F229" s="56">
        <v>0</v>
      </c>
    </row>
    <row r="230" spans="1:6" x14ac:dyDescent="0.3">
      <c r="A230" s="54" t="s">
        <v>490</v>
      </c>
      <c r="B230" s="49" t="s">
        <v>491</v>
      </c>
      <c r="C230" s="39">
        <v>0.21084627278852086</v>
      </c>
      <c r="D230" s="50">
        <v>0.21073058943294404</v>
      </c>
      <c r="E230" s="55">
        <v>0</v>
      </c>
      <c r="F230" s="56">
        <v>0</v>
      </c>
    </row>
    <row r="231" spans="1:6" x14ac:dyDescent="0.3">
      <c r="A231" s="54" t="s">
        <v>492</v>
      </c>
      <c r="B231" s="49" t="s">
        <v>493</v>
      </c>
      <c r="C231" s="39">
        <v>6.3470857692144361E-2</v>
      </c>
      <c r="D231" s="50">
        <v>6.3498562314632967E-2</v>
      </c>
      <c r="E231" s="55">
        <v>0</v>
      </c>
      <c r="F231" s="56">
        <v>0</v>
      </c>
    </row>
    <row r="232" spans="1:6" x14ac:dyDescent="0.3">
      <c r="A232" s="54" t="s">
        <v>494</v>
      </c>
      <c r="B232" s="49" t="s">
        <v>495</v>
      </c>
      <c r="C232" s="39">
        <v>0.20248244551386282</v>
      </c>
      <c r="D232" s="50">
        <v>0.20216641342115843</v>
      </c>
      <c r="E232" s="55">
        <v>0</v>
      </c>
      <c r="F232" s="56">
        <v>0</v>
      </c>
    </row>
    <row r="233" spans="1:6" x14ac:dyDescent="0.3">
      <c r="A233" s="54" t="s">
        <v>496</v>
      </c>
      <c r="B233" s="49" t="s">
        <v>497</v>
      </c>
      <c r="C233" s="39">
        <v>0.12196748798859607</v>
      </c>
      <c r="D233" s="50">
        <v>0.12159986578686657</v>
      </c>
      <c r="E233" s="55">
        <v>0</v>
      </c>
      <c r="F233" s="56">
        <v>0</v>
      </c>
    </row>
    <row r="234" spans="1:6" x14ac:dyDescent="0.3">
      <c r="A234" s="54" t="s">
        <v>498</v>
      </c>
      <c r="B234" s="49" t="s">
        <v>499</v>
      </c>
      <c r="C234" s="39">
        <v>9.5231824056339648E-2</v>
      </c>
      <c r="D234" s="50">
        <v>9.4944078747760799E-2</v>
      </c>
      <c r="E234" s="55">
        <v>0</v>
      </c>
      <c r="F234" s="56">
        <v>0</v>
      </c>
    </row>
    <row r="235" spans="1:6" x14ac:dyDescent="0.3">
      <c r="A235" s="54" t="s">
        <v>500</v>
      </c>
      <c r="B235" s="57" t="s">
        <v>501</v>
      </c>
      <c r="C235" s="39">
        <v>5.8759138798009376E-2</v>
      </c>
      <c r="D235" s="50">
        <v>5.8606105544994673E-2</v>
      </c>
      <c r="E235" s="55">
        <v>0</v>
      </c>
      <c r="F235" s="56">
        <v>0</v>
      </c>
    </row>
    <row r="236" spans="1:6" x14ac:dyDescent="0.3">
      <c r="A236" s="54" t="s">
        <v>502</v>
      </c>
      <c r="B236" s="49" t="s">
        <v>503</v>
      </c>
      <c r="C236" s="39">
        <v>7.2968966277907998E-2</v>
      </c>
      <c r="D236" s="50">
        <v>7.2757355807200039E-2</v>
      </c>
      <c r="E236" s="55">
        <v>0</v>
      </c>
      <c r="F236" s="56">
        <v>0</v>
      </c>
    </row>
    <row r="237" spans="1:6" x14ac:dyDescent="0.3">
      <c r="A237" s="54" t="s">
        <v>504</v>
      </c>
      <c r="B237" s="49" t="s">
        <v>505</v>
      </c>
      <c r="C237" s="39">
        <v>0.10800787165819045</v>
      </c>
      <c r="D237" s="50">
        <v>0.10769147963509844</v>
      </c>
      <c r="E237" s="55">
        <v>0</v>
      </c>
      <c r="F237" s="56">
        <v>0</v>
      </c>
    </row>
    <row r="238" spans="1:6" x14ac:dyDescent="0.3">
      <c r="A238" s="54" t="s">
        <v>506</v>
      </c>
      <c r="B238" s="57" t="s">
        <v>507</v>
      </c>
      <c r="C238" s="39">
        <v>9.6613925516863361E-2</v>
      </c>
      <c r="D238" s="50">
        <v>9.6359061740151492E-2</v>
      </c>
      <c r="E238" s="55">
        <v>0</v>
      </c>
      <c r="F238" s="56">
        <v>0</v>
      </c>
    </row>
    <row r="239" spans="1:6" x14ac:dyDescent="0.3">
      <c r="A239" s="54" t="s">
        <v>508</v>
      </c>
      <c r="B239" s="49" t="s">
        <v>509</v>
      </c>
      <c r="C239" s="39">
        <v>0.17900692122405951</v>
      </c>
      <c r="D239" s="50">
        <v>0.17876202974692024</v>
      </c>
      <c r="E239" s="55">
        <v>0</v>
      </c>
      <c r="F239" s="56">
        <v>0</v>
      </c>
    </row>
    <row r="240" spans="1:6" x14ac:dyDescent="0.3">
      <c r="A240" s="54" t="s">
        <v>510</v>
      </c>
      <c r="B240" s="49" t="s">
        <v>511</v>
      </c>
      <c r="C240" s="39">
        <v>9.3391091395795017E-2</v>
      </c>
      <c r="D240" s="50">
        <v>9.3221914876767856E-2</v>
      </c>
      <c r="E240" s="55">
        <v>0</v>
      </c>
      <c r="F240" s="56">
        <v>0</v>
      </c>
    </row>
    <row r="241" spans="1:6" x14ac:dyDescent="0.3">
      <c r="A241" s="54" t="s">
        <v>512</v>
      </c>
      <c r="B241" s="49" t="s">
        <v>513</v>
      </c>
      <c r="C241" s="39">
        <v>7.2246871282211814E-2</v>
      </c>
      <c r="D241" s="50">
        <v>7.2124186452800165E-2</v>
      </c>
      <c r="E241" s="55">
        <v>0</v>
      </c>
      <c r="F241" s="56">
        <v>0</v>
      </c>
    </row>
    <row r="242" spans="1:6" x14ac:dyDescent="0.3">
      <c r="A242" s="54" t="s">
        <v>514</v>
      </c>
      <c r="B242" s="49" t="s">
        <v>515</v>
      </c>
      <c r="C242" s="39">
        <v>0.1749425704612107</v>
      </c>
      <c r="D242" s="50">
        <v>0.17454962945349889</v>
      </c>
      <c r="E242" s="55">
        <v>0</v>
      </c>
      <c r="F242" s="56">
        <v>0</v>
      </c>
    </row>
    <row r="243" spans="1:6" x14ac:dyDescent="0.3">
      <c r="A243" s="54" t="s">
        <v>516</v>
      </c>
      <c r="B243" s="57" t="s">
        <v>517</v>
      </c>
      <c r="C243" s="39">
        <v>0.14069410189425474</v>
      </c>
      <c r="D243" s="50">
        <v>0.1402939364556452</v>
      </c>
      <c r="E243" s="55">
        <v>0</v>
      </c>
      <c r="F243" s="56">
        <v>0</v>
      </c>
    </row>
    <row r="244" spans="1:6" x14ac:dyDescent="0.3">
      <c r="A244" s="54" t="s">
        <v>518</v>
      </c>
      <c r="B244" s="49" t="s">
        <v>519</v>
      </c>
      <c r="C244" s="39">
        <v>0.16657353539884459</v>
      </c>
      <c r="D244" s="50">
        <v>0.16636570309458021</v>
      </c>
      <c r="E244" s="55">
        <v>0</v>
      </c>
      <c r="F244" s="56">
        <v>0</v>
      </c>
    </row>
    <row r="245" spans="1:6" x14ac:dyDescent="0.3">
      <c r="A245" s="54" t="s">
        <v>520</v>
      </c>
      <c r="B245" s="57" t="s">
        <v>521</v>
      </c>
      <c r="C245" s="39">
        <v>9.5000214528078844E-2</v>
      </c>
      <c r="D245" s="50">
        <v>9.4775950825672972E-2</v>
      </c>
      <c r="E245" s="55">
        <v>0</v>
      </c>
      <c r="F245" s="56">
        <v>0</v>
      </c>
    </row>
    <row r="246" spans="1:6" x14ac:dyDescent="0.3">
      <c r="A246" s="54" t="s">
        <v>522</v>
      </c>
      <c r="B246" s="49" t="s">
        <v>523</v>
      </c>
      <c r="C246" s="39">
        <v>0.12273746051366577</v>
      </c>
      <c r="D246" s="50">
        <v>0.12250138453302681</v>
      </c>
      <c r="E246" s="55">
        <v>0</v>
      </c>
      <c r="F246" s="56">
        <v>0</v>
      </c>
    </row>
    <row r="247" spans="1:6" x14ac:dyDescent="0.3">
      <c r="A247" s="54" t="s">
        <v>524</v>
      </c>
      <c r="B247" s="49" t="s">
        <v>525</v>
      </c>
      <c r="C247" s="39">
        <v>0.18123707395846342</v>
      </c>
      <c r="D247" s="50">
        <v>0.18118598966831123</v>
      </c>
      <c r="E247" s="55">
        <v>0</v>
      </c>
      <c r="F247" s="56">
        <v>0</v>
      </c>
    </row>
    <row r="248" spans="1:6" x14ac:dyDescent="0.3">
      <c r="A248" s="54" t="s">
        <v>526</v>
      </c>
      <c r="B248" s="49" t="s">
        <v>527</v>
      </c>
      <c r="C248" s="39">
        <v>0.18316098457506538</v>
      </c>
      <c r="D248" s="50">
        <v>0.18266421181176729</v>
      </c>
      <c r="E248" s="55">
        <v>0</v>
      </c>
      <c r="F248" s="56">
        <v>0</v>
      </c>
    </row>
    <row r="249" spans="1:6" x14ac:dyDescent="0.3">
      <c r="A249" s="61" t="s">
        <v>528</v>
      </c>
      <c r="B249" s="49" t="s">
        <v>529</v>
      </c>
      <c r="C249" s="39">
        <v>6.1137340093254507E-2</v>
      </c>
      <c r="D249" s="50">
        <v>6.1181127669938364E-2</v>
      </c>
      <c r="E249" s="55">
        <v>0</v>
      </c>
      <c r="F249" s="56">
        <v>0</v>
      </c>
    </row>
    <row r="250" spans="1:6" x14ac:dyDescent="0.3">
      <c r="A250" s="54" t="s">
        <v>530</v>
      </c>
      <c r="B250" s="49" t="s">
        <v>531</v>
      </c>
      <c r="C250" s="39">
        <v>5.4675920904845479E-2</v>
      </c>
      <c r="D250" s="50">
        <v>5.4713391738421914E-2</v>
      </c>
      <c r="E250" s="55">
        <v>0</v>
      </c>
      <c r="F250" s="56">
        <v>0</v>
      </c>
    </row>
    <row r="251" spans="1:6" x14ac:dyDescent="0.3">
      <c r="A251" s="54" t="s">
        <v>532</v>
      </c>
      <c r="B251" s="49" t="s">
        <v>533</v>
      </c>
      <c r="C251" s="39">
        <v>5.204463376411167E-2</v>
      </c>
      <c r="D251" s="50">
        <v>5.2103310405675007E-2</v>
      </c>
      <c r="E251" s="55">
        <v>0</v>
      </c>
      <c r="F251" s="56">
        <v>0</v>
      </c>
    </row>
    <row r="252" spans="1:6" x14ac:dyDescent="0.3">
      <c r="A252" s="54" t="s">
        <v>534</v>
      </c>
      <c r="B252" s="49" t="s">
        <v>535</v>
      </c>
      <c r="C252" s="39">
        <v>5.4571477978479818E-2</v>
      </c>
      <c r="D252" s="50">
        <v>5.4408753675856576E-2</v>
      </c>
      <c r="E252" s="55">
        <v>0</v>
      </c>
      <c r="F252" s="56">
        <v>0</v>
      </c>
    </row>
    <row r="253" spans="1:6" x14ac:dyDescent="0.3">
      <c r="A253" s="54" t="s">
        <v>536</v>
      </c>
      <c r="B253" s="49" t="s">
        <v>537</v>
      </c>
      <c r="C253" s="39">
        <v>8.9680710938068051E-2</v>
      </c>
      <c r="D253" s="50">
        <v>9.0348105976874538E-2</v>
      </c>
      <c r="E253" s="55">
        <v>0</v>
      </c>
      <c r="F253" s="56">
        <v>0</v>
      </c>
    </row>
    <row r="254" spans="1:6" x14ac:dyDescent="0.3">
      <c r="A254" s="54" t="s">
        <v>538</v>
      </c>
      <c r="B254" s="49" t="s">
        <v>539</v>
      </c>
      <c r="C254" s="39">
        <v>0.11660919616704649</v>
      </c>
      <c r="D254" s="50">
        <v>0.11636359893834471</v>
      </c>
      <c r="E254" s="55">
        <v>0</v>
      </c>
      <c r="F254" s="56">
        <v>0</v>
      </c>
    </row>
    <row r="255" spans="1:6" x14ac:dyDescent="0.3">
      <c r="A255" s="54" t="s">
        <v>540</v>
      </c>
      <c r="B255" s="49" t="s">
        <v>541</v>
      </c>
      <c r="C255" s="39">
        <v>0.10892263741452114</v>
      </c>
      <c r="D255" s="50">
        <v>0.10886957998710907</v>
      </c>
      <c r="E255" s="55">
        <v>0</v>
      </c>
      <c r="F255" s="56">
        <v>0</v>
      </c>
    </row>
    <row r="256" spans="1:6" x14ac:dyDescent="0.3">
      <c r="A256" s="54" t="s">
        <v>542</v>
      </c>
      <c r="B256" s="49" t="s">
        <v>543</v>
      </c>
      <c r="C256" s="39">
        <v>7.1730893053342015E-2</v>
      </c>
      <c r="D256" s="50">
        <v>7.1584507949860599E-2</v>
      </c>
      <c r="E256" s="55">
        <v>0</v>
      </c>
      <c r="F256" s="56">
        <v>0</v>
      </c>
    </row>
    <row r="257" spans="1:6" x14ac:dyDescent="0.3">
      <c r="A257" s="54" t="s">
        <v>542</v>
      </c>
      <c r="B257" s="49" t="s">
        <v>544</v>
      </c>
      <c r="C257" s="39">
        <v>0.11341650032325531</v>
      </c>
      <c r="D257" s="50">
        <v>0.11318504515199496</v>
      </c>
      <c r="E257" s="55">
        <v>1</v>
      </c>
      <c r="F257" s="56">
        <v>0</v>
      </c>
    </row>
    <row r="258" spans="1:6" x14ac:dyDescent="0.3">
      <c r="A258" s="54" t="s">
        <v>545</v>
      </c>
      <c r="B258" s="49" t="s">
        <v>546</v>
      </c>
      <c r="C258" s="39">
        <v>0.12664077286045927</v>
      </c>
      <c r="D258" s="50">
        <v>0.12660255984244947</v>
      </c>
      <c r="E258" s="55">
        <v>0</v>
      </c>
      <c r="F258" s="56">
        <v>0</v>
      </c>
    </row>
    <row r="259" spans="1:6" x14ac:dyDescent="0.3">
      <c r="A259" s="54" t="s">
        <v>547</v>
      </c>
      <c r="B259" s="49" t="s">
        <v>548</v>
      </c>
      <c r="C259" s="39">
        <v>0.17543740877842279</v>
      </c>
      <c r="D259" s="50">
        <v>0.17503304420448618</v>
      </c>
      <c r="E259" s="55">
        <v>0</v>
      </c>
      <c r="F259" s="56">
        <v>0</v>
      </c>
    </row>
    <row r="260" spans="1:6" x14ac:dyDescent="0.3">
      <c r="A260" s="54" t="s">
        <v>549</v>
      </c>
      <c r="B260" s="57" t="s">
        <v>550</v>
      </c>
      <c r="C260" s="39">
        <v>0.10671569688278197</v>
      </c>
      <c r="D260" s="50">
        <v>0.10639702821431885</v>
      </c>
      <c r="E260" s="55">
        <v>0</v>
      </c>
      <c r="F260" s="56">
        <v>0</v>
      </c>
    </row>
    <row r="261" spans="1:6" x14ac:dyDescent="0.3">
      <c r="A261" s="54" t="s">
        <v>551</v>
      </c>
      <c r="B261" s="49" t="s">
        <v>552</v>
      </c>
      <c r="C261" s="39">
        <v>7.4283184595516347E-2</v>
      </c>
      <c r="D261" s="50">
        <v>7.4053389894276234E-2</v>
      </c>
      <c r="E261" s="55">
        <v>0</v>
      </c>
      <c r="F261" s="56">
        <v>0</v>
      </c>
    </row>
    <row r="262" spans="1:6" x14ac:dyDescent="0.3">
      <c r="A262" s="54" t="s">
        <v>553</v>
      </c>
      <c r="B262" s="49" t="s">
        <v>554</v>
      </c>
      <c r="C262" s="39">
        <v>0.11917894939878441</v>
      </c>
      <c r="D262" s="50">
        <v>0.11872533311939289</v>
      </c>
      <c r="E262" s="55">
        <v>0</v>
      </c>
      <c r="F262" s="56">
        <v>0</v>
      </c>
    </row>
    <row r="263" spans="1:6" x14ac:dyDescent="0.3">
      <c r="A263" s="54" t="s">
        <v>555</v>
      </c>
      <c r="B263" s="49" t="s">
        <v>556</v>
      </c>
      <c r="C263" s="39">
        <v>0.23782372937314469</v>
      </c>
      <c r="D263" s="50">
        <v>0.23770773978888604</v>
      </c>
      <c r="E263" s="55">
        <v>0</v>
      </c>
      <c r="F263" s="56">
        <v>0</v>
      </c>
    </row>
    <row r="264" spans="1:6" x14ac:dyDescent="0.3">
      <c r="A264" s="54" t="s">
        <v>557</v>
      </c>
      <c r="B264" s="49" t="s">
        <v>558</v>
      </c>
      <c r="C264" s="39">
        <v>0.13544624032325106</v>
      </c>
      <c r="D264" s="50">
        <v>0.13505900904629226</v>
      </c>
      <c r="E264" s="55">
        <v>0</v>
      </c>
      <c r="F264" s="56">
        <v>0</v>
      </c>
    </row>
    <row r="265" spans="1:6" x14ac:dyDescent="0.3">
      <c r="A265" s="54" t="s">
        <v>559</v>
      </c>
      <c r="B265" s="57" t="s">
        <v>560</v>
      </c>
      <c r="C265" s="39">
        <v>0.1075986405094625</v>
      </c>
      <c r="D265" s="58">
        <v>0.10758710704429385</v>
      </c>
      <c r="E265" s="55">
        <v>0</v>
      </c>
      <c r="F265" s="56">
        <v>0</v>
      </c>
    </row>
    <row r="266" spans="1:6" x14ac:dyDescent="0.3">
      <c r="A266" s="54" t="s">
        <v>561</v>
      </c>
      <c r="B266" s="49" t="s">
        <v>562</v>
      </c>
      <c r="C266" s="39">
        <v>9.9620564766576838E-2</v>
      </c>
      <c r="D266" s="58">
        <v>9.9459718925926782E-2</v>
      </c>
      <c r="E266" s="55">
        <v>0</v>
      </c>
      <c r="F266" s="56">
        <v>0</v>
      </c>
    </row>
    <row r="267" spans="1:6" x14ac:dyDescent="0.3">
      <c r="A267" s="54" t="s">
        <v>563</v>
      </c>
      <c r="B267" s="49" t="s">
        <v>564</v>
      </c>
      <c r="C267" s="39">
        <v>7.2582018932626044E-2</v>
      </c>
      <c r="D267" s="50">
        <v>7.2413613346192895E-2</v>
      </c>
      <c r="E267" s="55">
        <v>0</v>
      </c>
      <c r="F267" s="56">
        <v>0</v>
      </c>
    </row>
    <row r="268" spans="1:6" x14ac:dyDescent="0.3">
      <c r="A268" s="54" t="s">
        <v>565</v>
      </c>
      <c r="B268" s="49" t="s">
        <v>566</v>
      </c>
      <c r="C268" s="39">
        <v>7.2412257511398764E-2</v>
      </c>
      <c r="D268" s="50">
        <v>7.2732708584080027E-2</v>
      </c>
      <c r="E268" s="55">
        <v>0</v>
      </c>
      <c r="F268" s="56">
        <v>0</v>
      </c>
    </row>
    <row r="269" spans="1:6" x14ac:dyDescent="0.3">
      <c r="A269" s="54" t="s">
        <v>567</v>
      </c>
      <c r="B269" s="49" t="s">
        <v>568</v>
      </c>
      <c r="C269" s="39">
        <v>0.11588146249051813</v>
      </c>
      <c r="D269" s="50">
        <v>0.11588534342064978</v>
      </c>
      <c r="E269" s="55">
        <v>0</v>
      </c>
      <c r="F269" s="56">
        <v>0</v>
      </c>
    </row>
    <row r="270" spans="1:6" x14ac:dyDescent="0.3">
      <c r="A270" s="54" t="s">
        <v>569</v>
      </c>
      <c r="B270" s="49" t="s">
        <v>570</v>
      </c>
      <c r="C270" s="39">
        <v>0.1900320101183427</v>
      </c>
      <c r="D270" s="50">
        <v>0.19001651577024736</v>
      </c>
      <c r="E270" s="55">
        <v>0</v>
      </c>
      <c r="F270" s="56">
        <v>0</v>
      </c>
    </row>
    <row r="271" spans="1:6" x14ac:dyDescent="0.3">
      <c r="A271" s="54" t="s">
        <v>571</v>
      </c>
      <c r="B271" s="49" t="s">
        <v>572</v>
      </c>
      <c r="C271" s="39">
        <v>0.21951221367892718</v>
      </c>
      <c r="D271" s="50">
        <v>0.21936570598828042</v>
      </c>
      <c r="E271" s="55">
        <v>0</v>
      </c>
      <c r="F271" s="56">
        <v>0</v>
      </c>
    </row>
    <row r="272" spans="1:6" x14ac:dyDescent="0.3">
      <c r="A272" s="54" t="s">
        <v>573</v>
      </c>
      <c r="B272" s="49" t="s">
        <v>574</v>
      </c>
      <c r="C272" s="39">
        <v>0.10913137359076183</v>
      </c>
      <c r="D272" s="50">
        <v>0.10868829026860445</v>
      </c>
      <c r="E272" s="55">
        <v>0</v>
      </c>
      <c r="F272" s="56">
        <v>0</v>
      </c>
    </row>
    <row r="273" spans="1:6" x14ac:dyDescent="0.3">
      <c r="A273" s="54" t="s">
        <v>575</v>
      </c>
      <c r="B273" s="49" t="s">
        <v>576</v>
      </c>
      <c r="C273" s="39">
        <v>2.9996888245246933E-2</v>
      </c>
      <c r="D273" s="50">
        <v>2.9935618806543291E-2</v>
      </c>
      <c r="E273" s="55">
        <v>0</v>
      </c>
      <c r="F273" s="56">
        <v>0</v>
      </c>
    </row>
    <row r="274" spans="1:6" x14ac:dyDescent="0.3">
      <c r="A274" s="54" t="s">
        <v>577</v>
      </c>
      <c r="B274" s="49" t="s">
        <v>578</v>
      </c>
      <c r="C274" s="39">
        <v>2.4042057830100903E-2</v>
      </c>
      <c r="D274" s="50">
        <v>2.3919502306184046E-2</v>
      </c>
      <c r="E274" s="55">
        <v>0</v>
      </c>
      <c r="F274" s="56">
        <v>0</v>
      </c>
    </row>
    <row r="275" spans="1:6" x14ac:dyDescent="0.3">
      <c r="A275" s="54" t="s">
        <v>579</v>
      </c>
      <c r="B275" s="49" t="s">
        <v>580</v>
      </c>
      <c r="C275" s="39">
        <v>0.14497473825467178</v>
      </c>
      <c r="D275" s="50">
        <v>0.14482758619288283</v>
      </c>
      <c r="E275" s="55">
        <v>0</v>
      </c>
      <c r="F275" s="56">
        <v>0</v>
      </c>
    </row>
    <row r="276" spans="1:6" x14ac:dyDescent="0.3">
      <c r="A276" s="54" t="s">
        <v>581</v>
      </c>
      <c r="B276" s="49" t="s">
        <v>582</v>
      </c>
      <c r="C276" s="39">
        <v>6.0064423092422152E-2</v>
      </c>
      <c r="D276" s="50">
        <v>6.0093210396807636E-2</v>
      </c>
      <c r="E276" s="55">
        <v>0</v>
      </c>
      <c r="F276" s="56">
        <v>0</v>
      </c>
    </row>
    <row r="277" spans="1:6" x14ac:dyDescent="0.3">
      <c r="A277" s="61" t="s">
        <v>583</v>
      </c>
      <c r="B277" s="49" t="s">
        <v>584</v>
      </c>
      <c r="C277" s="39">
        <v>0.17138388706309426</v>
      </c>
      <c r="D277" s="50">
        <v>0.17113842114956651</v>
      </c>
      <c r="E277" s="55">
        <v>0</v>
      </c>
      <c r="F277" s="56">
        <v>0</v>
      </c>
    </row>
    <row r="278" spans="1:6" x14ac:dyDescent="0.3">
      <c r="A278" s="54" t="s">
        <v>585</v>
      </c>
      <c r="B278" s="49" t="s">
        <v>586</v>
      </c>
      <c r="C278" s="39">
        <v>0.33305549936906509</v>
      </c>
      <c r="D278" s="50">
        <v>0.33304876039229664</v>
      </c>
      <c r="E278" s="55">
        <v>0</v>
      </c>
      <c r="F278" s="56">
        <v>1</v>
      </c>
    </row>
    <row r="279" spans="1:6" x14ac:dyDescent="0.3">
      <c r="A279" s="54" t="s">
        <v>587</v>
      </c>
      <c r="B279" s="49" t="s">
        <v>588</v>
      </c>
      <c r="C279" s="39">
        <v>0.59828018036059061</v>
      </c>
      <c r="D279" s="50">
        <v>0.59809574136732968</v>
      </c>
      <c r="E279" s="55">
        <v>0</v>
      </c>
      <c r="F279" s="56">
        <v>0</v>
      </c>
    </row>
    <row r="280" spans="1:6" x14ac:dyDescent="0.3">
      <c r="A280" s="54" t="s">
        <v>589</v>
      </c>
      <c r="B280" s="49" t="s">
        <v>590</v>
      </c>
      <c r="C280" s="39">
        <v>1.0559383516049549E-2</v>
      </c>
      <c r="D280" s="50">
        <v>1.0513210505573526E-2</v>
      </c>
      <c r="E280" s="55">
        <v>0</v>
      </c>
      <c r="F280" s="56">
        <v>0</v>
      </c>
    </row>
    <row r="281" spans="1:6" x14ac:dyDescent="0.3">
      <c r="A281" s="54" t="s">
        <v>591</v>
      </c>
      <c r="B281" s="49" t="s">
        <v>592</v>
      </c>
      <c r="C281" s="39">
        <v>1.1969734884111393E-2</v>
      </c>
      <c r="D281" s="50">
        <v>1.1970165750662782E-2</v>
      </c>
      <c r="E281" s="55">
        <v>0</v>
      </c>
      <c r="F281" s="56">
        <v>0</v>
      </c>
    </row>
    <row r="282" spans="1:6" x14ac:dyDescent="0.3">
      <c r="A282" s="54" t="s">
        <v>593</v>
      </c>
      <c r="B282" s="49" t="s">
        <v>594</v>
      </c>
      <c r="C282" s="39">
        <v>7.9373707092603274E-2</v>
      </c>
      <c r="D282" s="50">
        <v>7.9246581385560025E-2</v>
      </c>
      <c r="E282" s="55">
        <v>0</v>
      </c>
      <c r="F282" s="56">
        <v>0</v>
      </c>
    </row>
    <row r="283" spans="1:6" x14ac:dyDescent="0.3">
      <c r="A283" s="54" t="s">
        <v>595</v>
      </c>
      <c r="B283" s="57" t="s">
        <v>596</v>
      </c>
      <c r="C283" s="39">
        <v>0.1597628103557282</v>
      </c>
      <c r="D283" s="58">
        <v>0.15935515766444952</v>
      </c>
      <c r="E283" s="55">
        <v>0</v>
      </c>
      <c r="F283" s="56">
        <v>0</v>
      </c>
    </row>
    <row r="284" spans="1:6" x14ac:dyDescent="0.3">
      <c r="A284" s="54" t="s">
        <v>597</v>
      </c>
      <c r="B284" s="49" t="s">
        <v>598</v>
      </c>
      <c r="C284" s="39">
        <v>0.22210908381269012</v>
      </c>
      <c r="D284" s="58">
        <v>0.22154979241624276</v>
      </c>
      <c r="E284" s="55">
        <v>0</v>
      </c>
      <c r="F284" s="56">
        <v>0</v>
      </c>
    </row>
    <row r="285" spans="1:6" x14ac:dyDescent="0.3">
      <c r="A285" s="54" t="s">
        <v>599</v>
      </c>
      <c r="B285" s="49" t="s">
        <v>600</v>
      </c>
      <c r="C285" s="39">
        <v>0.22807172516638266</v>
      </c>
      <c r="D285" s="58">
        <v>0.22699708814002742</v>
      </c>
      <c r="E285" s="55">
        <v>0</v>
      </c>
      <c r="F285" s="56">
        <v>0</v>
      </c>
    </row>
    <row r="286" spans="1:6" x14ac:dyDescent="0.3">
      <c r="A286" s="54" t="s">
        <v>601</v>
      </c>
      <c r="B286" s="49" t="s">
        <v>602</v>
      </c>
      <c r="C286" s="39">
        <v>0.13504765836543925</v>
      </c>
      <c r="D286" s="58">
        <v>0.13506229291809863</v>
      </c>
      <c r="E286" s="55">
        <v>0</v>
      </c>
      <c r="F286" s="56">
        <v>0</v>
      </c>
    </row>
    <row r="287" spans="1:6" x14ac:dyDescent="0.3">
      <c r="A287" s="54" t="s">
        <v>603</v>
      </c>
      <c r="B287" s="49" t="s">
        <v>604</v>
      </c>
      <c r="C287" s="39">
        <v>0.12926435297285044</v>
      </c>
      <c r="D287" s="50">
        <v>0.12890377306899542</v>
      </c>
      <c r="E287" s="55">
        <v>0</v>
      </c>
      <c r="F287" s="56">
        <v>0</v>
      </c>
    </row>
    <row r="288" spans="1:6" x14ac:dyDescent="0.3">
      <c r="A288" s="54" t="s">
        <v>605</v>
      </c>
      <c r="B288" s="49" t="s">
        <v>606</v>
      </c>
      <c r="C288" s="39">
        <v>6.0877613778835965E-2</v>
      </c>
      <c r="D288" s="58">
        <v>6.0730121147505013E-2</v>
      </c>
      <c r="E288" s="55">
        <v>0</v>
      </c>
      <c r="F288" s="56">
        <v>0</v>
      </c>
    </row>
    <row r="289" spans="1:6" x14ac:dyDescent="0.3">
      <c r="A289" s="54" t="s">
        <v>607</v>
      </c>
      <c r="B289" s="49" t="s">
        <v>608</v>
      </c>
      <c r="C289" s="39">
        <v>0.13664201135038906</v>
      </c>
      <c r="D289" s="50">
        <v>0.13632307436549571</v>
      </c>
      <c r="E289" s="55">
        <v>0</v>
      </c>
      <c r="F289" s="56">
        <v>0</v>
      </c>
    </row>
    <row r="290" spans="1:6" x14ac:dyDescent="0.3">
      <c r="A290" s="54" t="s">
        <v>609</v>
      </c>
      <c r="B290" s="49" t="s">
        <v>610</v>
      </c>
      <c r="C290" s="39">
        <v>0.2273030197088946</v>
      </c>
      <c r="D290" s="50">
        <v>0.22650318652074425</v>
      </c>
      <c r="E290" s="55">
        <v>0</v>
      </c>
      <c r="F290" s="56">
        <v>0</v>
      </c>
    </row>
    <row r="291" spans="1:6" x14ac:dyDescent="0.3">
      <c r="A291" s="54" t="s">
        <v>611</v>
      </c>
      <c r="B291" s="49" t="s">
        <v>612</v>
      </c>
      <c r="C291" s="39">
        <v>7.7529147339637061E-2</v>
      </c>
      <c r="D291" s="50">
        <v>7.7294695175538913E-2</v>
      </c>
      <c r="E291" s="55">
        <v>0</v>
      </c>
      <c r="F291" s="56">
        <v>0</v>
      </c>
    </row>
    <row r="292" spans="1:6" x14ac:dyDescent="0.3">
      <c r="A292" s="54" t="s">
        <v>613</v>
      </c>
      <c r="B292" s="49" t="s">
        <v>614</v>
      </c>
      <c r="C292" s="39">
        <v>0.10535074594754458</v>
      </c>
      <c r="D292" s="50">
        <v>0.10497826009692802</v>
      </c>
      <c r="E292" s="55">
        <v>0</v>
      </c>
      <c r="F292" s="56">
        <v>0</v>
      </c>
    </row>
    <row r="293" spans="1:6" x14ac:dyDescent="0.3">
      <c r="A293" s="54" t="s">
        <v>615</v>
      </c>
      <c r="B293" s="49" t="s">
        <v>616</v>
      </c>
      <c r="C293" s="39">
        <v>7.3960984541386804E-2</v>
      </c>
      <c r="D293" s="50">
        <v>7.3796422710072127E-2</v>
      </c>
      <c r="E293" s="55">
        <v>0</v>
      </c>
      <c r="F293" s="56">
        <v>0</v>
      </c>
    </row>
    <row r="294" spans="1:6" x14ac:dyDescent="0.3">
      <c r="A294" s="54" t="s">
        <v>617</v>
      </c>
      <c r="B294" s="49" t="s">
        <v>618</v>
      </c>
      <c r="C294" s="39">
        <v>0.31190445526601684</v>
      </c>
      <c r="D294" s="50">
        <v>0.31182943269810615</v>
      </c>
      <c r="E294" s="55">
        <v>0</v>
      </c>
      <c r="F294" s="56">
        <v>0</v>
      </c>
    </row>
    <row r="295" spans="1:6" x14ac:dyDescent="0.3">
      <c r="A295" s="54" t="s">
        <v>619</v>
      </c>
      <c r="B295" s="49" t="s">
        <v>620</v>
      </c>
      <c r="C295" s="39">
        <v>2.0387335167399337E-2</v>
      </c>
      <c r="D295" s="50">
        <v>2.0284821140453262E-2</v>
      </c>
      <c r="E295" s="55">
        <v>0</v>
      </c>
      <c r="F295" s="56">
        <v>0</v>
      </c>
    </row>
    <row r="296" spans="1:6" x14ac:dyDescent="0.3">
      <c r="A296" s="54" t="s">
        <v>621</v>
      </c>
      <c r="B296" s="49" t="s">
        <v>622</v>
      </c>
      <c r="C296" s="39">
        <v>4.6063670584124083E-2</v>
      </c>
      <c r="D296" s="50">
        <v>4.6116292427396482E-2</v>
      </c>
      <c r="E296" s="55">
        <v>0</v>
      </c>
      <c r="F296" s="56">
        <v>0</v>
      </c>
    </row>
    <row r="297" spans="1:6" x14ac:dyDescent="0.3">
      <c r="A297" s="54" t="s">
        <v>623</v>
      </c>
      <c r="B297" s="49" t="s">
        <v>624</v>
      </c>
      <c r="C297" s="39">
        <v>0.11164528514470271</v>
      </c>
      <c r="D297" s="50">
        <v>0.11137965808705089</v>
      </c>
      <c r="E297" s="55">
        <v>0</v>
      </c>
      <c r="F297" s="56">
        <v>0</v>
      </c>
    </row>
    <row r="298" spans="1:6" x14ac:dyDescent="0.3">
      <c r="A298" s="54" t="s">
        <v>625</v>
      </c>
      <c r="B298" s="49" t="s">
        <v>626</v>
      </c>
      <c r="C298" s="39">
        <v>5.7791920448627326E-2</v>
      </c>
      <c r="D298" s="50">
        <v>5.7780825170592048E-2</v>
      </c>
      <c r="E298" s="55">
        <v>0</v>
      </c>
      <c r="F298" s="56">
        <v>0</v>
      </c>
    </row>
    <row r="299" spans="1:6" x14ac:dyDescent="0.3">
      <c r="A299" s="54" t="s">
        <v>627</v>
      </c>
      <c r="B299" s="49" t="s">
        <v>628</v>
      </c>
      <c r="C299" s="39">
        <v>0.1145684031382115</v>
      </c>
      <c r="D299" s="50">
        <v>0.11429518885558136</v>
      </c>
      <c r="E299" s="55">
        <v>0</v>
      </c>
      <c r="F299" s="56">
        <v>0</v>
      </c>
    </row>
    <row r="300" spans="1:6" x14ac:dyDescent="0.3">
      <c r="A300" s="54" t="s">
        <v>629</v>
      </c>
      <c r="B300" s="49" t="s">
        <v>630</v>
      </c>
      <c r="C300" s="39">
        <v>5.3498602872088852E-2</v>
      </c>
      <c r="D300" s="50">
        <v>5.3483480753485468E-2</v>
      </c>
      <c r="E300" s="55">
        <v>0</v>
      </c>
      <c r="F300" s="56">
        <v>0</v>
      </c>
    </row>
    <row r="301" spans="1:6" x14ac:dyDescent="0.3">
      <c r="A301" s="54" t="s">
        <v>631</v>
      </c>
      <c r="B301" s="49" t="s">
        <v>632</v>
      </c>
      <c r="C301" s="39">
        <v>5.6759419872171472E-2</v>
      </c>
      <c r="D301" s="50">
        <v>5.7020332857428281E-2</v>
      </c>
      <c r="E301" s="55">
        <v>0</v>
      </c>
      <c r="F301" s="56">
        <v>0</v>
      </c>
    </row>
    <row r="302" spans="1:6" x14ac:dyDescent="0.3">
      <c r="A302" s="54" t="s">
        <v>633</v>
      </c>
      <c r="B302" s="49" t="s">
        <v>634</v>
      </c>
      <c r="C302" s="39">
        <v>5.1761003507169362E-2</v>
      </c>
      <c r="D302" s="50">
        <v>5.1771625950867844E-2</v>
      </c>
      <c r="E302" s="55">
        <v>0</v>
      </c>
      <c r="F302" s="56">
        <v>0</v>
      </c>
    </row>
    <row r="303" spans="1:6" x14ac:dyDescent="0.3">
      <c r="A303" s="54" t="s">
        <v>635</v>
      </c>
      <c r="B303" s="49" t="s">
        <v>636</v>
      </c>
      <c r="C303" s="39">
        <v>6.3006008232337277E-2</v>
      </c>
      <c r="D303" s="50">
        <v>6.2969137159199301E-2</v>
      </c>
      <c r="E303" s="55">
        <v>0</v>
      </c>
      <c r="F303" s="56">
        <v>0</v>
      </c>
    </row>
    <row r="304" spans="1:6" x14ac:dyDescent="0.3">
      <c r="A304" s="54" t="s">
        <v>637</v>
      </c>
      <c r="B304" s="49" t="s">
        <v>638</v>
      </c>
      <c r="C304" s="39">
        <v>1.0845091801345141E-2</v>
      </c>
      <c r="D304" s="50">
        <v>1.0801951668467846E-2</v>
      </c>
      <c r="E304" s="55">
        <v>0</v>
      </c>
      <c r="F304" s="56">
        <v>0</v>
      </c>
    </row>
    <row r="305" spans="1:6" x14ac:dyDescent="0.3">
      <c r="A305" s="54" t="s">
        <v>639</v>
      </c>
      <c r="B305" s="49" t="s">
        <v>640</v>
      </c>
      <c r="C305" s="39">
        <v>6.6169264302106262E-2</v>
      </c>
      <c r="D305" s="50">
        <v>6.6155676631723989E-2</v>
      </c>
      <c r="E305" s="55">
        <v>0</v>
      </c>
      <c r="F305" s="56">
        <v>0</v>
      </c>
    </row>
    <row r="306" spans="1:6" x14ac:dyDescent="0.3">
      <c r="A306" s="54" t="s">
        <v>641</v>
      </c>
      <c r="B306" s="49" t="s">
        <v>642</v>
      </c>
      <c r="C306" s="39">
        <v>8.5125845132436442E-2</v>
      </c>
      <c r="D306" s="50">
        <v>8.4933036512769178E-2</v>
      </c>
      <c r="E306" s="55">
        <v>0</v>
      </c>
      <c r="F306" s="56">
        <v>0</v>
      </c>
    </row>
    <row r="307" spans="1:6" x14ac:dyDescent="0.3">
      <c r="A307" s="54" t="s">
        <v>643</v>
      </c>
      <c r="B307" s="57" t="s">
        <v>644</v>
      </c>
      <c r="C307" s="39">
        <v>0.13375160073542752</v>
      </c>
      <c r="D307" s="50">
        <v>0.13375504484801698</v>
      </c>
      <c r="E307" s="55">
        <v>0</v>
      </c>
      <c r="F307" s="56">
        <v>0</v>
      </c>
    </row>
    <row r="308" spans="1:6" x14ac:dyDescent="0.3">
      <c r="A308" s="54" t="s">
        <v>645</v>
      </c>
      <c r="B308" s="49" t="s">
        <v>646</v>
      </c>
      <c r="C308" s="39">
        <v>2.4220672899640562E-2</v>
      </c>
      <c r="D308" s="50">
        <v>2.4102779880994345E-2</v>
      </c>
      <c r="E308" s="55">
        <v>0</v>
      </c>
      <c r="F308" s="56">
        <v>0</v>
      </c>
    </row>
    <row r="309" spans="1:6" x14ac:dyDescent="0.3">
      <c r="A309" s="54" t="s">
        <v>647</v>
      </c>
      <c r="B309" s="49" t="s">
        <v>648</v>
      </c>
      <c r="C309" s="39">
        <v>0.12147765679746625</v>
      </c>
      <c r="D309" s="50">
        <v>0.12106366477372625</v>
      </c>
      <c r="E309" s="55">
        <v>0</v>
      </c>
      <c r="F309" s="56">
        <v>0</v>
      </c>
    </row>
    <row r="310" spans="1:6" x14ac:dyDescent="0.3">
      <c r="A310" s="54" t="s">
        <v>649</v>
      </c>
      <c r="B310" s="49" t="s">
        <v>650</v>
      </c>
      <c r="C310" s="39">
        <v>5.575046504929336E-2</v>
      </c>
      <c r="D310" s="50">
        <v>5.5586844380793227E-2</v>
      </c>
      <c r="E310" s="55">
        <v>0</v>
      </c>
      <c r="F310" s="56">
        <v>0</v>
      </c>
    </row>
    <row r="311" spans="1:6" x14ac:dyDescent="0.3">
      <c r="A311" s="54" t="s">
        <v>651</v>
      </c>
      <c r="B311" s="49" t="s">
        <v>652</v>
      </c>
      <c r="C311" s="39">
        <v>5.5510952160939042E-2</v>
      </c>
      <c r="D311" s="50">
        <v>5.5511898152031641E-2</v>
      </c>
      <c r="E311" s="55">
        <v>0</v>
      </c>
      <c r="F311" s="56">
        <v>0</v>
      </c>
    </row>
    <row r="312" spans="1:6" x14ac:dyDescent="0.3">
      <c r="A312" s="54" t="s">
        <v>653</v>
      </c>
      <c r="B312" s="49" t="s">
        <v>654</v>
      </c>
      <c r="C312" s="39">
        <v>6.0941786988207208E-2</v>
      </c>
      <c r="D312" s="50">
        <v>6.0880977688540172E-2</v>
      </c>
      <c r="E312" s="55">
        <v>0</v>
      </c>
      <c r="F312" s="56">
        <v>0</v>
      </c>
    </row>
    <row r="313" spans="1:6" x14ac:dyDescent="0.3">
      <c r="A313" s="54" t="s">
        <v>653</v>
      </c>
      <c r="B313" s="49" t="s">
        <v>655</v>
      </c>
      <c r="C313" s="39">
        <v>9.6357425781773837E-2</v>
      </c>
      <c r="D313" s="50">
        <v>9.6261277836840062E-2</v>
      </c>
      <c r="E313" s="55">
        <v>1</v>
      </c>
      <c r="F313" s="56">
        <v>0</v>
      </c>
    </row>
    <row r="314" spans="1:6" x14ac:dyDescent="0.3">
      <c r="A314" s="54" t="s">
        <v>656</v>
      </c>
      <c r="B314" s="57" t="s">
        <v>657</v>
      </c>
      <c r="C314" s="39">
        <v>4.2418045859780054E-2</v>
      </c>
      <c r="D314" s="50">
        <v>4.2207581402411508E-2</v>
      </c>
      <c r="E314" s="55">
        <v>0</v>
      </c>
      <c r="F314" s="56">
        <v>0</v>
      </c>
    </row>
    <row r="315" spans="1:6" x14ac:dyDescent="0.3">
      <c r="A315" s="54" t="s">
        <v>658</v>
      </c>
      <c r="B315" s="49" t="s">
        <v>659</v>
      </c>
      <c r="C315" s="39">
        <v>4.8288147820091158E-2</v>
      </c>
      <c r="D315" s="50">
        <v>4.8177761930528598E-2</v>
      </c>
      <c r="E315" s="55">
        <v>0</v>
      </c>
      <c r="F315" s="56">
        <v>0</v>
      </c>
    </row>
    <row r="316" spans="1:6" x14ac:dyDescent="0.3">
      <c r="A316" s="54" t="s">
        <v>660</v>
      </c>
      <c r="B316" s="49" t="s">
        <v>661</v>
      </c>
      <c r="C316" s="39">
        <v>3.5295178938549505E-2</v>
      </c>
      <c r="D316" s="50">
        <v>3.5297103165170547E-2</v>
      </c>
      <c r="E316" s="55">
        <v>0</v>
      </c>
      <c r="F316" s="56">
        <v>0</v>
      </c>
    </row>
    <row r="317" spans="1:6" x14ac:dyDescent="0.3">
      <c r="A317" s="54" t="s">
        <v>662</v>
      </c>
      <c r="B317" s="57" t="s">
        <v>663</v>
      </c>
      <c r="C317" s="39">
        <v>8.8670036417396889E-2</v>
      </c>
      <c r="D317" s="50">
        <v>8.8605067779472912E-2</v>
      </c>
      <c r="E317" s="55">
        <v>0</v>
      </c>
      <c r="F317" s="56">
        <v>0</v>
      </c>
    </row>
    <row r="318" spans="1:6" x14ac:dyDescent="0.3">
      <c r="A318" s="54" t="s">
        <v>664</v>
      </c>
      <c r="B318" s="57" t="s">
        <v>665</v>
      </c>
      <c r="C318" s="39">
        <v>6.073648033156305E-2</v>
      </c>
      <c r="D318" s="50">
        <v>6.0625143985318534E-2</v>
      </c>
      <c r="E318" s="55">
        <v>0</v>
      </c>
      <c r="F318" s="56">
        <v>0</v>
      </c>
    </row>
    <row r="319" spans="1:6" x14ac:dyDescent="0.3">
      <c r="A319" s="54" t="s">
        <v>666</v>
      </c>
      <c r="B319" s="49" t="s">
        <v>667</v>
      </c>
      <c r="C319" s="39">
        <v>0.13372975233344594</v>
      </c>
      <c r="D319" s="50">
        <v>0.13330727120721109</v>
      </c>
      <c r="E319" s="55">
        <v>0</v>
      </c>
      <c r="F319" s="56">
        <v>0</v>
      </c>
    </row>
    <row r="320" spans="1:6" x14ac:dyDescent="0.3">
      <c r="A320" s="54" t="s">
        <v>668</v>
      </c>
      <c r="B320" s="49" t="s">
        <v>669</v>
      </c>
      <c r="C320" s="39">
        <v>6.8819286193883777E-2</v>
      </c>
      <c r="D320" s="50">
        <v>6.8763350167103762E-2</v>
      </c>
      <c r="E320" s="55">
        <v>0</v>
      </c>
      <c r="F320" s="56">
        <v>0</v>
      </c>
    </row>
    <row r="321" spans="1:6" x14ac:dyDescent="0.3">
      <c r="A321" s="54" t="s">
        <v>670</v>
      </c>
      <c r="B321" s="57" t="s">
        <v>671</v>
      </c>
      <c r="C321" s="39">
        <v>5.841731245069836E-2</v>
      </c>
      <c r="D321" s="50">
        <v>5.8418463402715087E-2</v>
      </c>
      <c r="E321" s="55">
        <v>0</v>
      </c>
      <c r="F321" s="56">
        <v>0</v>
      </c>
    </row>
    <row r="322" spans="1:6" x14ac:dyDescent="0.3">
      <c r="A322" s="54" t="s">
        <v>672</v>
      </c>
      <c r="B322" s="49" t="s">
        <v>673</v>
      </c>
      <c r="C322" s="39">
        <v>5.2888724756744589E-2</v>
      </c>
      <c r="D322" s="50">
        <v>5.2891362538003688E-2</v>
      </c>
      <c r="E322" s="55">
        <v>0</v>
      </c>
      <c r="F322" s="56">
        <v>0</v>
      </c>
    </row>
    <row r="323" spans="1:6" x14ac:dyDescent="0.3">
      <c r="A323" s="54"/>
      <c r="B323" s="49"/>
      <c r="C323" s="39"/>
      <c r="D323" s="50"/>
      <c r="E323" s="55"/>
      <c r="F323" s="56"/>
    </row>
    <row r="324" spans="1:6" x14ac:dyDescent="0.3">
      <c r="A324" s="54"/>
      <c r="B324" s="49"/>
      <c r="C324" s="39"/>
      <c r="D324" s="50"/>
      <c r="E324" s="55"/>
      <c r="F324" s="56"/>
    </row>
    <row r="325" spans="1:6" x14ac:dyDescent="0.3">
      <c r="A325" s="54"/>
      <c r="B325" s="57"/>
      <c r="C325" s="39"/>
      <c r="D325" s="50"/>
      <c r="E325" s="55"/>
      <c r="F325" s="56"/>
    </row>
    <row r="326" spans="1:6" x14ac:dyDescent="0.3">
      <c r="A326" s="54"/>
      <c r="B326" s="49"/>
      <c r="C326" s="39"/>
      <c r="D326" s="50"/>
      <c r="E326" s="55"/>
      <c r="F326" s="56"/>
    </row>
    <row r="327" spans="1:6" x14ac:dyDescent="0.3">
      <c r="A327" s="54"/>
      <c r="B327" s="49"/>
      <c r="C327" s="39"/>
      <c r="D327" s="50"/>
      <c r="E327" s="55"/>
      <c r="F327" s="56"/>
    </row>
    <row r="328" spans="1:6" x14ac:dyDescent="0.3">
      <c r="A328" s="54"/>
      <c r="B328" s="49"/>
      <c r="C328" s="39"/>
      <c r="D328" s="50"/>
      <c r="E328" s="55"/>
      <c r="F328" s="56"/>
    </row>
    <row r="329" spans="1:6" x14ac:dyDescent="0.3">
      <c r="A329" s="54"/>
      <c r="B329" s="49"/>
      <c r="C329" s="39"/>
      <c r="D329" s="50"/>
      <c r="E329" s="55"/>
      <c r="F329" s="56"/>
    </row>
    <row r="330" spans="1:6" x14ac:dyDescent="0.3">
      <c r="A330" s="54"/>
      <c r="B330" s="49"/>
      <c r="C330" s="39"/>
      <c r="D330" s="50"/>
      <c r="E330" s="55"/>
      <c r="F330" s="56"/>
    </row>
    <row r="331" spans="1:6" ht="15.75" customHeight="1" x14ac:dyDescent="0.3">
      <c r="A331" s="54"/>
      <c r="B331" s="49"/>
      <c r="C331" s="39"/>
      <c r="D331" s="50"/>
      <c r="E331" s="55"/>
      <c r="F331" s="56"/>
    </row>
    <row r="332" spans="1:6" x14ac:dyDescent="0.3">
      <c r="A332" s="54"/>
      <c r="B332" s="57"/>
      <c r="C332" s="39"/>
      <c r="D332" s="50"/>
      <c r="E332" s="55"/>
      <c r="F332" s="56"/>
    </row>
    <row r="333" spans="1:6" x14ac:dyDescent="0.3">
      <c r="A333" s="54"/>
      <c r="B333" s="49"/>
      <c r="C333" s="39"/>
      <c r="D333" s="50"/>
      <c r="E333" s="55"/>
      <c r="F333" s="56"/>
    </row>
    <row r="334" spans="1:6" x14ac:dyDescent="0.3">
      <c r="A334" s="54"/>
      <c r="B334" s="57"/>
      <c r="C334" s="39"/>
      <c r="D334" s="50"/>
      <c r="E334" s="55"/>
      <c r="F334" s="56"/>
    </row>
    <row r="335" spans="1:6" x14ac:dyDescent="0.3">
      <c r="A335" s="54"/>
      <c r="B335" s="49"/>
      <c r="C335" s="39"/>
      <c r="D335" s="50"/>
      <c r="E335" s="55"/>
      <c r="F335" s="56"/>
    </row>
    <row r="336" spans="1:6" x14ac:dyDescent="0.3">
      <c r="A336" s="54"/>
      <c r="B336" s="57"/>
      <c r="C336" s="39"/>
      <c r="D336" s="50"/>
      <c r="E336" s="55"/>
      <c r="F336" s="56"/>
    </row>
    <row r="337" spans="1:6" x14ac:dyDescent="0.3">
      <c r="A337" s="54"/>
      <c r="B337" s="49"/>
      <c r="C337" s="39"/>
      <c r="D337" s="50"/>
      <c r="E337" s="55"/>
      <c r="F337" s="56"/>
    </row>
    <row r="338" spans="1:6" x14ac:dyDescent="0.3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6640625" bestFit="1" customWidth="1"/>
    <col min="2" max="2" width="60.5546875" customWidth="1"/>
    <col min="3" max="3" width="29.33203125" bestFit="1" customWidth="1"/>
    <col min="4" max="4" width="28.6640625" bestFit="1" customWidth="1"/>
  </cols>
  <sheetData>
    <row r="1" spans="1:4" ht="60" customHeight="1" x14ac:dyDescent="0.3">
      <c r="A1" s="111"/>
      <c r="B1" s="111"/>
      <c r="C1" s="111"/>
      <c r="D1" s="111"/>
    </row>
    <row r="2" spans="1:4" ht="50.1" customHeight="1" thickBot="1" x14ac:dyDescent="0.35">
      <c r="A2" s="102" t="str">
        <f>"MARGIN INTERVALS EFFECTIVE ON "&amp;'OPTIONS - MARGIN INTERVALS'!A1</f>
        <v>MARGIN INTERVALS EFFECTIVE ON MARCH 31, 2023</v>
      </c>
      <c r="B2" s="103"/>
      <c r="C2" s="103"/>
      <c r="D2" s="103"/>
    </row>
    <row r="3" spans="1:4" ht="15" customHeight="1" x14ac:dyDescent="0.3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" thickBot="1" x14ac:dyDescent="0.35">
      <c r="A4" s="113"/>
      <c r="B4" s="113"/>
      <c r="C4" s="113"/>
      <c r="D4" s="113"/>
    </row>
    <row r="5" spans="1:4" x14ac:dyDescent="0.3">
      <c r="A5" s="48" t="s">
        <v>674</v>
      </c>
      <c r="B5" s="49" t="s">
        <v>675</v>
      </c>
      <c r="C5" s="39">
        <v>5.6731950388654783E-3</v>
      </c>
      <c r="D5" s="50">
        <v>5.6460917929183523E-3</v>
      </c>
    </row>
    <row r="6" spans="1:4" x14ac:dyDescent="0.3">
      <c r="A6" s="48" t="s">
        <v>676</v>
      </c>
      <c r="B6" s="49" t="s">
        <v>675</v>
      </c>
      <c r="C6" s="39">
        <v>7.0070652286861471E-3</v>
      </c>
      <c r="D6" s="50">
        <v>6.971012012686531E-3</v>
      </c>
    </row>
    <row r="7" spans="1:4" x14ac:dyDescent="0.3">
      <c r="A7" s="48" t="s">
        <v>677</v>
      </c>
      <c r="B7" s="49" t="s">
        <v>675</v>
      </c>
      <c r="C7" s="39">
        <v>7.1512125112840356E-3</v>
      </c>
      <c r="D7" s="50">
        <v>7.1125930865475334E-3</v>
      </c>
    </row>
    <row r="8" spans="1:4" x14ac:dyDescent="0.3">
      <c r="A8" s="48" t="s">
        <v>678</v>
      </c>
      <c r="B8" s="49" t="s">
        <v>675</v>
      </c>
      <c r="C8" s="39">
        <v>5.9162430320965674E-3</v>
      </c>
      <c r="D8" s="50">
        <v>5.8873431504794975E-3</v>
      </c>
    </row>
    <row r="9" spans="1:4" x14ac:dyDescent="0.3">
      <c r="A9" s="48" t="s">
        <v>679</v>
      </c>
      <c r="B9" s="49" t="s">
        <v>680</v>
      </c>
      <c r="C9" s="39">
        <v>2.7129412923341704E-2</v>
      </c>
      <c r="D9" s="50">
        <v>2.6987657707129097E-2</v>
      </c>
    </row>
    <row r="10" spans="1:4" x14ac:dyDescent="0.3">
      <c r="A10" s="48" t="s">
        <v>681</v>
      </c>
      <c r="B10" s="49" t="s">
        <v>682</v>
      </c>
      <c r="C10" s="39">
        <v>1.7839424231274527E-2</v>
      </c>
      <c r="D10" s="50">
        <v>1.7750817670343751E-2</v>
      </c>
    </row>
    <row r="11" spans="1:4" x14ac:dyDescent="0.3">
      <c r="A11" s="48" t="s">
        <v>683</v>
      </c>
      <c r="B11" s="49" t="s">
        <v>684</v>
      </c>
      <c r="C11" s="39">
        <v>8.4522442457523675E-3</v>
      </c>
      <c r="D11" s="50">
        <v>8.4235054241692427E-3</v>
      </c>
    </row>
    <row r="12" spans="1:4" x14ac:dyDescent="0.3">
      <c r="A12" s="48" t="s">
        <v>685</v>
      </c>
      <c r="B12" s="49" t="s">
        <v>686</v>
      </c>
      <c r="C12" s="39">
        <v>7.6714896370715744E-3</v>
      </c>
      <c r="D12" s="50">
        <v>7.6330858071253834E-3</v>
      </c>
    </row>
    <row r="13" spans="1:4" x14ac:dyDescent="0.3">
      <c r="A13" s="48" t="s">
        <v>687</v>
      </c>
      <c r="B13" s="49" t="s">
        <v>688</v>
      </c>
      <c r="C13" s="39">
        <v>2.7736346066626451E-3</v>
      </c>
      <c r="D13" s="50">
        <v>2.7633864447375064E-3</v>
      </c>
    </row>
    <row r="14" spans="1:4" x14ac:dyDescent="0.3">
      <c r="A14" s="63" t="s">
        <v>689</v>
      </c>
      <c r="B14" s="49" t="s">
        <v>688</v>
      </c>
      <c r="C14" s="39">
        <v>6.3157117796983709E-3</v>
      </c>
      <c r="D14" s="50">
        <v>6.2845161946912557E-3</v>
      </c>
    </row>
    <row r="15" spans="1:4" x14ac:dyDescent="0.3">
      <c r="A15" s="48" t="s">
        <v>690</v>
      </c>
      <c r="B15" s="49" t="s">
        <v>688</v>
      </c>
      <c r="C15" s="39">
        <v>7.7474297775801887E-3</v>
      </c>
      <c r="D15" s="50">
        <v>7.708476558322323E-3</v>
      </c>
    </row>
    <row r="16" spans="1:4" x14ac:dyDescent="0.3">
      <c r="A16" s="48" t="s">
        <v>691</v>
      </c>
      <c r="B16" s="49" t="s">
        <v>688</v>
      </c>
      <c r="C16" s="39">
        <v>6.162695321103218E-3</v>
      </c>
      <c r="D16" s="50">
        <v>6.1322336784758848E-3</v>
      </c>
    </row>
    <row r="17" spans="1:4" x14ac:dyDescent="0.3">
      <c r="A17" s="63" t="s">
        <v>692</v>
      </c>
      <c r="B17" s="49" t="s">
        <v>693</v>
      </c>
      <c r="C17" s="39">
        <v>5.7736295719233263E-2</v>
      </c>
      <c r="D17" s="50">
        <v>5.7463325972100299E-2</v>
      </c>
    </row>
    <row r="18" spans="1:4" x14ac:dyDescent="0.3">
      <c r="A18" s="63" t="s">
        <v>694</v>
      </c>
      <c r="B18" s="49" t="s">
        <v>695</v>
      </c>
      <c r="C18" s="39">
        <v>5.5823940173168995E-2</v>
      </c>
      <c r="D18" s="50">
        <v>5.581366590072484E-2</v>
      </c>
    </row>
    <row r="19" spans="1:4" x14ac:dyDescent="0.3">
      <c r="A19" s="63" t="s">
        <v>696</v>
      </c>
      <c r="B19" s="49" t="s">
        <v>697</v>
      </c>
      <c r="C19" s="39">
        <v>5.4199858850531364E-2</v>
      </c>
      <c r="D19" s="50">
        <v>5.4188586594667514E-2</v>
      </c>
    </row>
    <row r="20" spans="1:4" x14ac:dyDescent="0.3">
      <c r="A20" s="63" t="s">
        <v>698</v>
      </c>
      <c r="B20" s="49" t="s">
        <v>699</v>
      </c>
      <c r="C20" s="39">
        <v>2.955203986801962E-2</v>
      </c>
      <c r="D20" s="50">
        <v>2.9255026904000638E-2</v>
      </c>
    </row>
    <row r="21" spans="1:4" x14ac:dyDescent="0.3">
      <c r="A21" s="63" t="s">
        <v>700</v>
      </c>
      <c r="B21" s="53" t="s">
        <v>699</v>
      </c>
      <c r="C21" s="39">
        <v>3.9245277046764858E-2</v>
      </c>
      <c r="D21" s="50">
        <v>3.8850842141037067E-2</v>
      </c>
    </row>
    <row r="22" spans="1:4" x14ac:dyDescent="0.3">
      <c r="A22" s="63" t="s">
        <v>701</v>
      </c>
      <c r="B22" s="53" t="s">
        <v>699</v>
      </c>
      <c r="C22" s="39">
        <v>4.4200888317591149E-2</v>
      </c>
      <c r="D22" s="50">
        <v>4.4192349852488433E-2</v>
      </c>
    </row>
    <row r="23" spans="1:4" x14ac:dyDescent="0.3">
      <c r="A23" s="63" t="s">
        <v>702</v>
      </c>
      <c r="B23" s="53" t="s">
        <v>703</v>
      </c>
      <c r="C23" s="39">
        <v>5.3955959161079647E-2</v>
      </c>
      <c r="D23" s="50">
        <v>5.3963501215789314E-2</v>
      </c>
    </row>
    <row r="24" spans="1:4" x14ac:dyDescent="0.3">
      <c r="A24" s="63" t="s">
        <v>704</v>
      </c>
      <c r="B24" s="53" t="s">
        <v>705</v>
      </c>
      <c r="C24" s="39">
        <v>0.12350431106134147</v>
      </c>
      <c r="D24" s="50">
        <v>0.12323289654149649</v>
      </c>
    </row>
    <row r="25" spans="1:4" x14ac:dyDescent="0.3">
      <c r="A25" s="63" t="s">
        <v>706</v>
      </c>
      <c r="B25" s="53" t="s">
        <v>707</v>
      </c>
      <c r="C25" s="39">
        <v>6.0274436920415529E-2</v>
      </c>
      <c r="D25" s="50">
        <v>6.026918621132496E-2</v>
      </c>
    </row>
    <row r="26" spans="1:4" x14ac:dyDescent="0.3">
      <c r="A26" s="63" t="s">
        <v>708</v>
      </c>
      <c r="B26" s="53" t="s">
        <v>709</v>
      </c>
      <c r="C26" s="39">
        <v>8.9392036259684671E-2</v>
      </c>
      <c r="D26" s="50">
        <v>8.9404127929248789E-2</v>
      </c>
    </row>
    <row r="27" spans="1:4" x14ac:dyDescent="0.3">
      <c r="A27" s="63" t="s">
        <v>710</v>
      </c>
      <c r="B27" s="53" t="s">
        <v>711</v>
      </c>
      <c r="C27" s="39">
        <v>5.6310878566542835E-2</v>
      </c>
      <c r="D27" s="50">
        <v>5.6362417505165477E-2</v>
      </c>
    </row>
    <row r="28" spans="1:4" x14ac:dyDescent="0.3">
      <c r="A28" s="63" t="s">
        <v>712</v>
      </c>
      <c r="B28" s="53" t="s">
        <v>713</v>
      </c>
      <c r="C28" s="39">
        <v>5.999279470200948E-2</v>
      </c>
      <c r="D28" s="50">
        <v>5.9981884178188949E-2</v>
      </c>
    </row>
    <row r="29" spans="1:4" x14ac:dyDescent="0.3">
      <c r="A29" s="63" t="s">
        <v>714</v>
      </c>
      <c r="B29" s="53" t="s">
        <v>715</v>
      </c>
      <c r="C29" s="39">
        <v>8.0674275584265626E-2</v>
      </c>
      <c r="D29" s="50">
        <v>8.0306469095674099E-2</v>
      </c>
    </row>
    <row r="30" spans="1:4" x14ac:dyDescent="0.3">
      <c r="A30" s="63" t="s">
        <v>716</v>
      </c>
      <c r="B30" s="53" t="s">
        <v>717</v>
      </c>
      <c r="C30" s="39">
        <v>6.1291924524040198E-2</v>
      </c>
      <c r="D30" s="50">
        <v>6.133385089609035E-2</v>
      </c>
    </row>
    <row r="31" spans="1:4" x14ac:dyDescent="0.3">
      <c r="A31" s="63" t="s">
        <v>718</v>
      </c>
      <c r="B31" s="53" t="s">
        <v>719</v>
      </c>
      <c r="C31" s="39">
        <v>5.6310878566542835E-2</v>
      </c>
      <c r="D31" s="50">
        <v>5.6362417505165477E-2</v>
      </c>
    </row>
    <row r="32" spans="1:4" x14ac:dyDescent="0.3">
      <c r="A32" s="63" t="s">
        <v>720</v>
      </c>
      <c r="B32" s="53" t="s">
        <v>721</v>
      </c>
      <c r="C32" s="39">
        <v>6.596110469383798E-2</v>
      </c>
      <c r="D32" s="50">
        <v>6.5921044500660012E-2</v>
      </c>
    </row>
    <row r="33" spans="1:4" x14ac:dyDescent="0.3">
      <c r="A33" s="63" t="s">
        <v>722</v>
      </c>
      <c r="B33" s="53" t="s">
        <v>723</v>
      </c>
      <c r="C33" s="39">
        <v>4.9717748480640193E-2</v>
      </c>
      <c r="D33" s="50">
        <v>4.9584314663952328E-2</v>
      </c>
    </row>
    <row r="34" spans="1:4" x14ac:dyDescent="0.3">
      <c r="A34" s="63" t="s">
        <v>724</v>
      </c>
      <c r="B34" s="53" t="s">
        <v>725</v>
      </c>
      <c r="C34" s="39">
        <v>4.6083835167773396E-2</v>
      </c>
      <c r="D34" s="50">
        <v>4.5950410347185278E-2</v>
      </c>
    </row>
    <row r="35" spans="1:4" x14ac:dyDescent="0.3">
      <c r="A35" s="63" t="s">
        <v>726</v>
      </c>
      <c r="B35" s="53" t="s">
        <v>727</v>
      </c>
      <c r="C35" s="39">
        <v>5.2277545346293058E-2</v>
      </c>
      <c r="D35" s="50">
        <v>5.2336546618584744E-2</v>
      </c>
    </row>
    <row r="36" spans="1:4" x14ac:dyDescent="0.3">
      <c r="A36" s="63" t="s">
        <v>728</v>
      </c>
      <c r="B36" s="53" t="s">
        <v>729</v>
      </c>
      <c r="C36" s="39">
        <v>6.6639537581560299E-2</v>
      </c>
      <c r="D36" s="50">
        <v>6.6413663060314265E-2</v>
      </c>
    </row>
    <row r="37" spans="1:4" x14ac:dyDescent="0.3">
      <c r="A37" s="63" t="s">
        <v>730</v>
      </c>
      <c r="B37" s="53" t="s">
        <v>731</v>
      </c>
      <c r="C37" s="39">
        <v>0.11296943101294321</v>
      </c>
      <c r="D37" s="50">
        <v>0.11270025351658822</v>
      </c>
    </row>
    <row r="38" spans="1:4" x14ac:dyDescent="0.3">
      <c r="A38" s="63"/>
      <c r="B38" s="53"/>
      <c r="C38" s="39"/>
      <c r="D38" s="50"/>
    </row>
    <row r="39" spans="1:4" x14ac:dyDescent="0.3">
      <c r="A39" s="63"/>
      <c r="B39" s="53"/>
      <c r="C39" s="39"/>
      <c r="D39" s="50"/>
    </row>
    <row r="40" spans="1:4" x14ac:dyDescent="0.3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2.88671875" customWidth="1"/>
    <col min="2" max="2" width="43.6640625" bestFit="1" customWidth="1"/>
    <col min="3" max="3" width="34.33203125" bestFit="1" customWidth="1"/>
    <col min="4" max="4" width="33.44140625" bestFit="1" customWidth="1"/>
  </cols>
  <sheetData>
    <row r="1" spans="1:4" ht="60" customHeight="1" x14ac:dyDescent="0.3">
      <c r="A1" s="114"/>
      <c r="B1" s="115"/>
      <c r="C1" s="115"/>
      <c r="D1" s="115"/>
    </row>
    <row r="2" spans="1:4" ht="50.1" customHeight="1" thickBot="1" x14ac:dyDescent="0.35">
      <c r="A2" s="102" t="str">
        <f>"MARGIN INTERVALS EFFECTIVE ON "&amp;'OPTIONS - MARGIN INTERVALS'!A1</f>
        <v>MARGIN INTERVALS EFFECTIVE ON MARCH 31, 2023</v>
      </c>
      <c r="B2" s="103"/>
      <c r="C2" s="103"/>
      <c r="D2" s="103"/>
    </row>
    <row r="3" spans="1:4" ht="15" customHeight="1" x14ac:dyDescent="0.3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" thickBot="1" x14ac:dyDescent="0.35">
      <c r="A4" s="117"/>
      <c r="B4" s="119"/>
      <c r="C4" s="121"/>
      <c r="D4" s="123"/>
    </row>
    <row r="5" spans="1:4" x14ac:dyDescent="0.3">
      <c r="A5" s="37" t="s">
        <v>732</v>
      </c>
      <c r="B5" s="38" t="s">
        <v>67</v>
      </c>
      <c r="C5" s="64">
        <v>0.13513213774343097</v>
      </c>
      <c r="D5" s="40">
        <v>0.13470116222625128</v>
      </c>
    </row>
    <row r="6" spans="1:4" x14ac:dyDescent="0.3">
      <c r="A6" s="48" t="s">
        <v>733</v>
      </c>
      <c r="B6" s="49" t="s">
        <v>53</v>
      </c>
      <c r="C6" s="39">
        <v>0.14311045587375476</v>
      </c>
      <c r="D6" s="45">
        <v>0.14287263415355794</v>
      </c>
    </row>
    <row r="7" spans="1:4" x14ac:dyDescent="0.3">
      <c r="A7" s="48" t="s">
        <v>734</v>
      </c>
      <c r="B7" s="49" t="s">
        <v>61</v>
      </c>
      <c r="C7" s="39">
        <v>7.790925520909385E-2</v>
      </c>
      <c r="D7" s="50">
        <v>7.788500896121564E-2</v>
      </c>
    </row>
    <row r="8" spans="1:4" x14ac:dyDescent="0.3">
      <c r="A8" s="48" t="s">
        <v>735</v>
      </c>
      <c r="B8" s="49" t="s">
        <v>69</v>
      </c>
      <c r="C8" s="39">
        <v>0.1229861100826921</v>
      </c>
      <c r="D8" s="50">
        <v>0.12268607790351663</v>
      </c>
    </row>
    <row r="9" spans="1:4" x14ac:dyDescent="0.3">
      <c r="A9" s="48" t="s">
        <v>736</v>
      </c>
      <c r="B9" s="49" t="s">
        <v>41</v>
      </c>
      <c r="C9" s="39">
        <v>0.12971045396140263</v>
      </c>
      <c r="D9" s="45">
        <v>0.12944585598040614</v>
      </c>
    </row>
    <row r="10" spans="1:4" x14ac:dyDescent="0.3">
      <c r="A10" s="48" t="s">
        <v>737</v>
      </c>
      <c r="B10" s="49" t="s">
        <v>89</v>
      </c>
      <c r="C10" s="39">
        <v>6.131278367303683E-2</v>
      </c>
      <c r="D10" s="50">
        <v>6.1177780628393852E-2</v>
      </c>
    </row>
    <row r="11" spans="1:4" x14ac:dyDescent="0.3">
      <c r="A11" s="48" t="s">
        <v>738</v>
      </c>
      <c r="B11" s="49" t="s">
        <v>113</v>
      </c>
      <c r="C11" s="39">
        <v>9.6915618327462233E-2</v>
      </c>
      <c r="D11" s="45">
        <v>9.7797021585243615E-2</v>
      </c>
    </row>
    <row r="12" spans="1:4" x14ac:dyDescent="0.3">
      <c r="A12" s="48" t="s">
        <v>739</v>
      </c>
      <c r="B12" s="49" t="s">
        <v>111</v>
      </c>
      <c r="C12" s="39">
        <v>7.3637250139230725E-2</v>
      </c>
      <c r="D12" s="50">
        <v>7.3776783544184404E-2</v>
      </c>
    </row>
    <row r="13" spans="1:4" x14ac:dyDescent="0.3">
      <c r="A13" s="48" t="s">
        <v>740</v>
      </c>
      <c r="B13" s="49" t="s">
        <v>163</v>
      </c>
      <c r="C13" s="39">
        <v>8.0019934180381086E-2</v>
      </c>
      <c r="D13" s="45">
        <v>7.9985675314341753E-2</v>
      </c>
    </row>
    <row r="14" spans="1:4" x14ac:dyDescent="0.3">
      <c r="A14" s="48" t="s">
        <v>741</v>
      </c>
      <c r="B14" s="49" t="s">
        <v>171</v>
      </c>
      <c r="C14" s="39">
        <v>0.14117811372955355</v>
      </c>
      <c r="D14" s="50">
        <v>0.14156180260052614</v>
      </c>
    </row>
    <row r="15" spans="1:4" x14ac:dyDescent="0.3">
      <c r="A15" s="48" t="s">
        <v>742</v>
      </c>
      <c r="B15" s="49" t="s">
        <v>507</v>
      </c>
      <c r="C15" s="39">
        <v>9.6613925516863361E-2</v>
      </c>
      <c r="D15" s="45">
        <v>9.6359061740151492E-2</v>
      </c>
    </row>
    <row r="16" spans="1:4" x14ac:dyDescent="0.3">
      <c r="A16" s="48" t="s">
        <v>743</v>
      </c>
      <c r="B16" s="49" t="s">
        <v>167</v>
      </c>
      <c r="C16" s="39">
        <v>5.9424920783824803E-2</v>
      </c>
      <c r="D16" s="50">
        <v>5.917997301101173E-2</v>
      </c>
    </row>
    <row r="17" spans="1:4" x14ac:dyDescent="0.3">
      <c r="A17" s="48" t="s">
        <v>744</v>
      </c>
      <c r="B17" s="49" t="s">
        <v>165</v>
      </c>
      <c r="C17" s="39">
        <v>0.12641358454811336</v>
      </c>
      <c r="D17" s="45">
        <v>0.12618369429594892</v>
      </c>
    </row>
    <row r="18" spans="1:4" x14ac:dyDescent="0.3">
      <c r="A18" s="48" t="s">
        <v>745</v>
      </c>
      <c r="B18" s="49" t="s">
        <v>183</v>
      </c>
      <c r="C18" s="39">
        <v>7.6676219396266537E-2</v>
      </c>
      <c r="D18" s="50">
        <v>7.6953428023630394E-2</v>
      </c>
    </row>
    <row r="19" spans="1:4" x14ac:dyDescent="0.3">
      <c r="A19" s="48" t="s">
        <v>746</v>
      </c>
      <c r="B19" s="49" t="s">
        <v>155</v>
      </c>
      <c r="C19" s="39">
        <v>0.10513486752560333</v>
      </c>
      <c r="D19" s="45">
        <v>0.104638727298607</v>
      </c>
    </row>
    <row r="20" spans="1:4" x14ac:dyDescent="0.3">
      <c r="A20" s="48" t="s">
        <v>747</v>
      </c>
      <c r="B20" s="49" t="s">
        <v>205</v>
      </c>
      <c r="C20" s="39">
        <v>6.4691288564543731E-2</v>
      </c>
      <c r="D20" s="50">
        <v>6.521633135863375E-2</v>
      </c>
    </row>
    <row r="21" spans="1:4" x14ac:dyDescent="0.3">
      <c r="A21" s="48" t="s">
        <v>748</v>
      </c>
      <c r="B21" s="49" t="s">
        <v>233</v>
      </c>
      <c r="C21" s="39">
        <v>6.0161779250080684E-2</v>
      </c>
      <c r="D21" s="45">
        <v>6.0166341564105739E-2</v>
      </c>
    </row>
    <row r="22" spans="1:4" x14ac:dyDescent="0.3">
      <c r="A22" s="48" t="s">
        <v>749</v>
      </c>
      <c r="B22" s="49" t="s">
        <v>624</v>
      </c>
      <c r="C22" s="39">
        <v>0.11164528514470271</v>
      </c>
      <c r="D22" s="50">
        <v>0.11137965808705089</v>
      </c>
    </row>
    <row r="23" spans="1:4" x14ac:dyDescent="0.3">
      <c r="A23" s="48" t="s">
        <v>750</v>
      </c>
      <c r="B23" s="49" t="s">
        <v>231</v>
      </c>
      <c r="C23" s="39">
        <v>6.5542562867402884E-2</v>
      </c>
      <c r="D23" s="45">
        <v>6.5548554287697125E-2</v>
      </c>
    </row>
    <row r="24" spans="1:4" x14ac:dyDescent="0.3">
      <c r="A24" s="48" t="s">
        <v>751</v>
      </c>
      <c r="B24" s="49" t="s">
        <v>243</v>
      </c>
      <c r="C24" s="39">
        <v>0.26286424696952876</v>
      </c>
      <c r="D24" s="50">
        <v>0.26218884651862678</v>
      </c>
    </row>
    <row r="25" spans="1:4" x14ac:dyDescent="0.3">
      <c r="A25" s="48" t="s">
        <v>752</v>
      </c>
      <c r="B25" s="49" t="s">
        <v>245</v>
      </c>
      <c r="C25" s="39">
        <v>0.26352137399688969</v>
      </c>
      <c r="D25" s="45">
        <v>0.26283289650297637</v>
      </c>
    </row>
    <row r="26" spans="1:4" x14ac:dyDescent="0.3">
      <c r="A26" s="48" t="s">
        <v>753</v>
      </c>
      <c r="B26" s="49" t="s">
        <v>213</v>
      </c>
      <c r="C26" s="39">
        <v>0.24724720486831001</v>
      </c>
      <c r="D26" s="50">
        <v>0.24714524945044403</v>
      </c>
    </row>
    <row r="27" spans="1:4" x14ac:dyDescent="0.3">
      <c r="A27" s="48" t="s">
        <v>754</v>
      </c>
      <c r="B27" s="49" t="s">
        <v>363</v>
      </c>
      <c r="C27" s="39">
        <v>0.11796809635762613</v>
      </c>
      <c r="D27" s="45">
        <v>0.11793884816642689</v>
      </c>
    </row>
    <row r="28" spans="1:4" x14ac:dyDescent="0.3">
      <c r="A28" s="48" t="s">
        <v>755</v>
      </c>
      <c r="B28" s="49" t="s">
        <v>267</v>
      </c>
      <c r="C28" s="39">
        <v>6.1735214133775376E-2</v>
      </c>
      <c r="D28" s="50">
        <v>6.1578427884307264E-2</v>
      </c>
    </row>
    <row r="29" spans="1:4" x14ac:dyDescent="0.3">
      <c r="A29" s="48" t="s">
        <v>756</v>
      </c>
      <c r="B29" s="49" t="s">
        <v>259</v>
      </c>
      <c r="C29" s="39">
        <v>0.10391743395238223</v>
      </c>
      <c r="D29" s="45">
        <v>0.10367810187071282</v>
      </c>
    </row>
    <row r="30" spans="1:4" x14ac:dyDescent="0.3">
      <c r="A30" s="48" t="s">
        <v>757</v>
      </c>
      <c r="B30" s="49" t="s">
        <v>277</v>
      </c>
      <c r="C30" s="39">
        <v>6.2760673957480237E-2</v>
      </c>
      <c r="D30" s="50">
        <v>6.2538952751456711E-2</v>
      </c>
    </row>
    <row r="31" spans="1:4" x14ac:dyDescent="0.3">
      <c r="A31" s="48" t="s">
        <v>758</v>
      </c>
      <c r="B31" s="49" t="s">
        <v>333</v>
      </c>
      <c r="C31" s="39">
        <v>7.5032016779163713E-2</v>
      </c>
      <c r="D31" s="45">
        <v>7.4733595753960116E-2</v>
      </c>
    </row>
    <row r="32" spans="1:4" x14ac:dyDescent="0.3">
      <c r="A32" s="48" t="s">
        <v>759</v>
      </c>
      <c r="B32" s="49" t="s">
        <v>279</v>
      </c>
      <c r="C32" s="39">
        <v>0.13667803923734317</v>
      </c>
      <c r="D32" s="50">
        <v>0.13632751292030648</v>
      </c>
    </row>
    <row r="33" spans="1:4" x14ac:dyDescent="0.3">
      <c r="A33" s="48" t="s">
        <v>760</v>
      </c>
      <c r="B33" s="49" t="s">
        <v>291</v>
      </c>
      <c r="C33" s="39">
        <v>5.7524583928539645E-2</v>
      </c>
      <c r="D33" s="45">
        <v>5.7387476048383616E-2</v>
      </c>
    </row>
    <row r="34" spans="1:4" x14ac:dyDescent="0.3">
      <c r="A34" s="48" t="s">
        <v>761</v>
      </c>
      <c r="B34" s="49" t="s">
        <v>247</v>
      </c>
      <c r="C34" s="39">
        <v>0.26403325593117705</v>
      </c>
      <c r="D34" s="50">
        <v>0.2633550590410047</v>
      </c>
    </row>
    <row r="35" spans="1:4" x14ac:dyDescent="0.3">
      <c r="A35" s="48" t="s">
        <v>762</v>
      </c>
      <c r="B35" s="49" t="s">
        <v>327</v>
      </c>
      <c r="C35" s="39">
        <v>9.1096322004861299E-2</v>
      </c>
      <c r="D35" s="45">
        <v>9.0800112739227584E-2</v>
      </c>
    </row>
    <row r="36" spans="1:4" x14ac:dyDescent="0.3">
      <c r="A36" s="48" t="s">
        <v>763</v>
      </c>
      <c r="B36" s="49" t="s">
        <v>630</v>
      </c>
      <c r="C36" s="39">
        <v>5.3498602872088852E-2</v>
      </c>
      <c r="D36" s="50">
        <v>5.3483480753485468E-2</v>
      </c>
    </row>
    <row r="37" spans="1:4" x14ac:dyDescent="0.3">
      <c r="A37" s="48" t="s">
        <v>764</v>
      </c>
      <c r="B37" s="49" t="s">
        <v>329</v>
      </c>
      <c r="C37" s="39">
        <v>6.4515370937619693E-2</v>
      </c>
      <c r="D37" s="45">
        <v>6.4394646486413465E-2</v>
      </c>
    </row>
    <row r="38" spans="1:4" x14ac:dyDescent="0.3">
      <c r="A38" s="48" t="s">
        <v>765</v>
      </c>
      <c r="B38" s="49" t="s">
        <v>471</v>
      </c>
      <c r="C38" s="39">
        <v>6.6079213007455714E-2</v>
      </c>
      <c r="D38" s="50">
        <v>6.5880876909324856E-2</v>
      </c>
    </row>
    <row r="39" spans="1:4" x14ac:dyDescent="0.3">
      <c r="A39" s="48" t="s">
        <v>766</v>
      </c>
      <c r="B39" s="49" t="s">
        <v>634</v>
      </c>
      <c r="C39" s="39">
        <v>5.1761003507169362E-2</v>
      </c>
      <c r="D39" s="45">
        <v>5.1771625950867844E-2</v>
      </c>
    </row>
    <row r="40" spans="1:4" x14ac:dyDescent="0.3">
      <c r="A40" s="48" t="s">
        <v>767</v>
      </c>
      <c r="B40" s="49" t="s">
        <v>347</v>
      </c>
      <c r="C40" s="39">
        <v>7.4838277442261805E-2</v>
      </c>
      <c r="D40" s="50">
        <v>7.4842252719666172E-2</v>
      </c>
    </row>
    <row r="41" spans="1:4" x14ac:dyDescent="0.3">
      <c r="A41" s="48" t="s">
        <v>768</v>
      </c>
      <c r="B41" s="49" t="s">
        <v>503</v>
      </c>
      <c r="C41" s="39">
        <v>7.2968966277907998E-2</v>
      </c>
      <c r="D41" s="45">
        <v>7.2757355807200039E-2</v>
      </c>
    </row>
    <row r="42" spans="1:4" x14ac:dyDescent="0.3">
      <c r="A42" s="48" t="s">
        <v>769</v>
      </c>
      <c r="B42" s="49" t="s">
        <v>355</v>
      </c>
      <c r="C42" s="39">
        <v>6.28217411272914E-2</v>
      </c>
      <c r="D42" s="50">
        <v>6.2782719193076958E-2</v>
      </c>
    </row>
    <row r="43" spans="1:4" x14ac:dyDescent="0.3">
      <c r="A43" s="48" t="s">
        <v>770</v>
      </c>
      <c r="B43" s="49" t="s">
        <v>371</v>
      </c>
      <c r="C43" s="39">
        <v>0.16837309380012605</v>
      </c>
      <c r="D43" s="45">
        <v>0.16912474883631878</v>
      </c>
    </row>
    <row r="44" spans="1:4" x14ac:dyDescent="0.3">
      <c r="A44" s="48" t="s">
        <v>771</v>
      </c>
      <c r="B44" s="49" t="s">
        <v>229</v>
      </c>
      <c r="C44" s="39">
        <v>6.3522597991874874E-2</v>
      </c>
      <c r="D44" s="50">
        <v>6.3391125673692594E-2</v>
      </c>
    </row>
    <row r="45" spans="1:4" x14ac:dyDescent="0.3">
      <c r="A45" s="48" t="s">
        <v>772</v>
      </c>
      <c r="B45" s="49" t="s">
        <v>383</v>
      </c>
      <c r="C45" s="39">
        <v>8.8558762266881211E-2</v>
      </c>
      <c r="D45" s="45">
        <v>8.8262313764225303E-2</v>
      </c>
    </row>
    <row r="46" spans="1:4" x14ac:dyDescent="0.3">
      <c r="A46" s="48" t="s">
        <v>773</v>
      </c>
      <c r="B46" s="49" t="s">
        <v>387</v>
      </c>
      <c r="C46" s="39">
        <v>0.11928775720584249</v>
      </c>
      <c r="D46" s="50">
        <v>0.11888137385813198</v>
      </c>
    </row>
    <row r="47" spans="1:4" x14ac:dyDescent="0.3">
      <c r="A47" s="48" t="s">
        <v>774</v>
      </c>
      <c r="B47" s="49" t="s">
        <v>337</v>
      </c>
      <c r="C47" s="39">
        <v>0.10600065320105703</v>
      </c>
      <c r="D47" s="45">
        <v>0.10617131593838158</v>
      </c>
    </row>
    <row r="48" spans="1:4" x14ac:dyDescent="0.3">
      <c r="A48" s="48" t="s">
        <v>775</v>
      </c>
      <c r="B48" s="49" t="s">
        <v>391</v>
      </c>
      <c r="C48" s="39">
        <v>5.6024632492853714E-2</v>
      </c>
      <c r="D48" s="50">
        <v>5.5895056431005147E-2</v>
      </c>
    </row>
    <row r="49" spans="1:4" x14ac:dyDescent="0.3">
      <c r="A49" s="48" t="s">
        <v>776</v>
      </c>
      <c r="B49" s="49" t="s">
        <v>395</v>
      </c>
      <c r="C49" s="39">
        <v>0.13605456879351094</v>
      </c>
      <c r="D49" s="45">
        <v>0.13563409735588922</v>
      </c>
    </row>
    <row r="50" spans="1:4" x14ac:dyDescent="0.3">
      <c r="A50" s="48" t="s">
        <v>777</v>
      </c>
      <c r="B50" s="49" t="s">
        <v>397</v>
      </c>
      <c r="C50" s="39">
        <v>8.0798461820517864E-2</v>
      </c>
      <c r="D50" s="50">
        <v>8.1117735398222507E-2</v>
      </c>
    </row>
    <row r="51" spans="1:4" x14ac:dyDescent="0.3">
      <c r="A51" s="48" t="s">
        <v>778</v>
      </c>
      <c r="B51" s="49" t="s">
        <v>269</v>
      </c>
      <c r="C51" s="39">
        <v>9.4592456489070498E-2</v>
      </c>
      <c r="D51" s="45">
        <v>9.4240882350388994E-2</v>
      </c>
    </row>
    <row r="52" spans="1:4" x14ac:dyDescent="0.3">
      <c r="A52" s="48" t="s">
        <v>779</v>
      </c>
      <c r="B52" s="49" t="s">
        <v>175</v>
      </c>
      <c r="C52" s="39">
        <v>0.18996473382610501</v>
      </c>
      <c r="D52" s="50">
        <v>0.18992415421567771</v>
      </c>
    </row>
    <row r="53" spans="1:4" x14ac:dyDescent="0.3">
      <c r="A53" s="48" t="s">
        <v>780</v>
      </c>
      <c r="B53" s="49" t="s">
        <v>117</v>
      </c>
      <c r="C53" s="39">
        <v>7.1124824283487972E-2</v>
      </c>
      <c r="D53" s="45">
        <v>7.1354060422043203E-2</v>
      </c>
    </row>
    <row r="54" spans="1:4" x14ac:dyDescent="0.3">
      <c r="A54" s="48" t="s">
        <v>781</v>
      </c>
      <c r="B54" s="49" t="s">
        <v>411</v>
      </c>
      <c r="C54" s="39">
        <v>0.13337742933533014</v>
      </c>
      <c r="D54" s="50">
        <v>0.13291553138886883</v>
      </c>
    </row>
    <row r="55" spans="1:4" x14ac:dyDescent="0.3">
      <c r="A55" s="48" t="s">
        <v>782</v>
      </c>
      <c r="B55" s="49" t="s">
        <v>139</v>
      </c>
      <c r="C55" s="39">
        <v>0.12767499408362368</v>
      </c>
      <c r="D55" s="45">
        <v>0.12753688737846269</v>
      </c>
    </row>
    <row r="56" spans="1:4" x14ac:dyDescent="0.3">
      <c r="A56" s="48" t="s">
        <v>783</v>
      </c>
      <c r="B56" s="49" t="s">
        <v>433</v>
      </c>
      <c r="C56" s="39">
        <v>8.9142420888154994E-2</v>
      </c>
      <c r="D56" s="50">
        <v>8.8803686914965055E-2</v>
      </c>
    </row>
    <row r="57" spans="1:4" x14ac:dyDescent="0.3">
      <c r="A57" s="48" t="s">
        <v>784</v>
      </c>
      <c r="B57" s="49" t="s">
        <v>558</v>
      </c>
      <c r="C57" s="39">
        <v>0.13544624032325106</v>
      </c>
      <c r="D57" s="45">
        <v>0.13505900904629226</v>
      </c>
    </row>
    <row r="58" spans="1:4" x14ac:dyDescent="0.3">
      <c r="A58" s="48" t="s">
        <v>785</v>
      </c>
      <c r="B58" s="49" t="s">
        <v>608</v>
      </c>
      <c r="C58" s="39">
        <v>0.13664201135038906</v>
      </c>
      <c r="D58" s="50">
        <v>0.13632307436549571</v>
      </c>
    </row>
    <row r="59" spans="1:4" x14ac:dyDescent="0.3">
      <c r="A59" s="48" t="s">
        <v>786</v>
      </c>
      <c r="B59" s="49" t="s">
        <v>453</v>
      </c>
      <c r="C59" s="39">
        <v>8.1138630652691099E-2</v>
      </c>
      <c r="D59" s="45">
        <v>8.109545663553773E-2</v>
      </c>
    </row>
    <row r="60" spans="1:4" x14ac:dyDescent="0.3">
      <c r="A60" s="48" t="s">
        <v>787</v>
      </c>
      <c r="B60" s="49" t="s">
        <v>451</v>
      </c>
      <c r="C60" s="39">
        <v>7.563317636833515E-2</v>
      </c>
      <c r="D60" s="50">
        <v>7.5439396998873698E-2</v>
      </c>
    </row>
    <row r="61" spans="1:4" x14ac:dyDescent="0.3">
      <c r="A61" s="48" t="s">
        <v>788</v>
      </c>
      <c r="B61" s="49" t="s">
        <v>359</v>
      </c>
      <c r="C61" s="39">
        <v>8.4125905846423848E-2</v>
      </c>
      <c r="D61" s="45">
        <v>8.3880879137590875E-2</v>
      </c>
    </row>
    <row r="62" spans="1:4" x14ac:dyDescent="0.3">
      <c r="A62" s="48" t="s">
        <v>789</v>
      </c>
      <c r="B62" s="49" t="s">
        <v>65</v>
      </c>
      <c r="C62" s="39">
        <v>0.13470379677066807</v>
      </c>
      <c r="D62" s="50">
        <v>0.13490094708381664</v>
      </c>
    </row>
    <row r="63" spans="1:4" x14ac:dyDescent="0.3">
      <c r="A63" s="48" t="s">
        <v>790</v>
      </c>
      <c r="B63" s="49" t="s">
        <v>465</v>
      </c>
      <c r="C63" s="39">
        <v>7.1190849260339736E-2</v>
      </c>
      <c r="D63" s="45">
        <v>7.1181605098162445E-2</v>
      </c>
    </row>
    <row r="64" spans="1:4" x14ac:dyDescent="0.3">
      <c r="A64" s="48" t="s">
        <v>791</v>
      </c>
      <c r="B64" s="49" t="s">
        <v>121</v>
      </c>
      <c r="C64" s="39">
        <v>0.24752371065560502</v>
      </c>
      <c r="D64" s="45">
        <v>0.2473777867386549</v>
      </c>
    </row>
    <row r="65" spans="1:4" x14ac:dyDescent="0.3">
      <c r="A65" s="48" t="s">
        <v>792</v>
      </c>
      <c r="B65" s="49" t="s">
        <v>566</v>
      </c>
      <c r="C65" s="39">
        <v>7.2412257511398764E-2</v>
      </c>
      <c r="D65" s="45">
        <v>7.2732708584080027E-2</v>
      </c>
    </row>
    <row r="66" spans="1:4" x14ac:dyDescent="0.3">
      <c r="A66" s="48" t="s">
        <v>793</v>
      </c>
      <c r="B66" s="49" t="s">
        <v>101</v>
      </c>
      <c r="C66" s="39">
        <v>7.9319879476557206E-2</v>
      </c>
      <c r="D66" s="45">
        <v>7.9392375239321522E-2</v>
      </c>
    </row>
    <row r="67" spans="1:4" x14ac:dyDescent="0.3">
      <c r="A67" s="48" t="s">
        <v>794</v>
      </c>
      <c r="B67" s="49" t="s">
        <v>564</v>
      </c>
      <c r="C67" s="39">
        <v>7.2582018932626044E-2</v>
      </c>
      <c r="D67" s="45">
        <v>7.2413613346192895E-2</v>
      </c>
    </row>
    <row r="68" spans="1:4" x14ac:dyDescent="0.3">
      <c r="A68" s="48" t="s">
        <v>795</v>
      </c>
      <c r="B68" s="49" t="s">
        <v>475</v>
      </c>
      <c r="C68" s="39">
        <v>8.6763161963007776E-2</v>
      </c>
      <c r="D68" s="45">
        <v>8.6795823139969405E-2</v>
      </c>
    </row>
    <row r="69" spans="1:4" x14ac:dyDescent="0.3">
      <c r="A69" s="48" t="s">
        <v>796</v>
      </c>
      <c r="B69" s="49" t="s">
        <v>481</v>
      </c>
      <c r="C69" s="39">
        <v>6.9659429707222359E-2</v>
      </c>
      <c r="D69" s="45">
        <v>6.9591487276915678E-2</v>
      </c>
    </row>
    <row r="70" spans="1:4" x14ac:dyDescent="0.3">
      <c r="A70" s="48" t="s">
        <v>797</v>
      </c>
      <c r="B70" s="49" t="s">
        <v>483</v>
      </c>
      <c r="C70" s="39">
        <v>7.1797134685087208E-2</v>
      </c>
      <c r="D70" s="45">
        <v>7.1475592992127551E-2</v>
      </c>
    </row>
    <row r="71" spans="1:4" x14ac:dyDescent="0.3">
      <c r="A71" s="48" t="s">
        <v>798</v>
      </c>
      <c r="B71" s="49" t="s">
        <v>491</v>
      </c>
      <c r="C71" s="39">
        <v>0.21084627278852086</v>
      </c>
      <c r="D71" s="45">
        <v>0.21073058943294404</v>
      </c>
    </row>
    <row r="72" spans="1:4" x14ac:dyDescent="0.3">
      <c r="A72" s="48" t="s">
        <v>799</v>
      </c>
      <c r="B72" s="49" t="s">
        <v>501</v>
      </c>
      <c r="C72" s="39">
        <v>5.8759138798009376E-2</v>
      </c>
      <c r="D72" s="45">
        <v>5.8606105544994673E-2</v>
      </c>
    </row>
    <row r="73" spans="1:4" x14ac:dyDescent="0.3">
      <c r="A73" s="48" t="s">
        <v>800</v>
      </c>
      <c r="B73" s="49" t="s">
        <v>523</v>
      </c>
      <c r="C73" s="39">
        <v>0.12273746051366577</v>
      </c>
      <c r="D73" s="45">
        <v>0.12250138453302681</v>
      </c>
    </row>
    <row r="74" spans="1:4" x14ac:dyDescent="0.3">
      <c r="A74" s="48" t="s">
        <v>801</v>
      </c>
      <c r="B74" s="49" t="s">
        <v>75</v>
      </c>
      <c r="C74" s="39">
        <v>7.0183900741144348E-2</v>
      </c>
      <c r="D74" s="45">
        <v>7.0171419855318704E-2</v>
      </c>
    </row>
    <row r="75" spans="1:4" x14ac:dyDescent="0.3">
      <c r="A75" s="48" t="s">
        <v>802</v>
      </c>
      <c r="B75" s="49" t="s">
        <v>535</v>
      </c>
      <c r="C75" s="39">
        <v>5.4571477978479818E-2</v>
      </c>
      <c r="D75" s="45">
        <v>5.4408753675856576E-2</v>
      </c>
    </row>
    <row r="76" spans="1:4" x14ac:dyDescent="0.3">
      <c r="A76" s="48" t="s">
        <v>803</v>
      </c>
      <c r="B76" s="49" t="s">
        <v>543</v>
      </c>
      <c r="C76" s="39">
        <v>7.1730893053342015E-2</v>
      </c>
      <c r="D76" s="45">
        <v>7.1584507949860599E-2</v>
      </c>
    </row>
    <row r="77" spans="1:4" x14ac:dyDescent="0.3">
      <c r="A77" s="48" t="s">
        <v>804</v>
      </c>
      <c r="B77" s="49" t="s">
        <v>241</v>
      </c>
      <c r="C77" s="39">
        <v>0.26115758668261158</v>
      </c>
      <c r="D77" s="45">
        <v>0.26049111547984916</v>
      </c>
    </row>
    <row r="78" spans="1:4" x14ac:dyDescent="0.3">
      <c r="A78" s="48" t="s">
        <v>805</v>
      </c>
      <c r="B78" s="49" t="s">
        <v>548</v>
      </c>
      <c r="C78" s="39">
        <v>0.17543740877842279</v>
      </c>
      <c r="D78" s="45">
        <v>0.17503304420448618</v>
      </c>
    </row>
    <row r="79" spans="1:4" x14ac:dyDescent="0.3">
      <c r="A79" s="48" t="s">
        <v>806</v>
      </c>
      <c r="B79" s="49" t="s">
        <v>47</v>
      </c>
      <c r="C79" s="39">
        <v>5.9401480239850646E-2</v>
      </c>
      <c r="D79" s="45">
        <v>5.9547383958257635E-2</v>
      </c>
    </row>
    <row r="80" spans="1:4" x14ac:dyDescent="0.3">
      <c r="A80" s="48" t="s">
        <v>807</v>
      </c>
      <c r="B80" s="49" t="s">
        <v>119</v>
      </c>
      <c r="C80" s="39">
        <v>0.247513940852326</v>
      </c>
      <c r="D80" s="45">
        <v>0.24744367874973047</v>
      </c>
    </row>
    <row r="81" spans="1:4" x14ac:dyDescent="0.3">
      <c r="A81" s="48" t="s">
        <v>808</v>
      </c>
      <c r="B81" s="49" t="s">
        <v>123</v>
      </c>
      <c r="C81" s="39">
        <v>0.24801309716461375</v>
      </c>
      <c r="D81" s="45">
        <v>0.24785367874194592</v>
      </c>
    </row>
    <row r="82" spans="1:4" x14ac:dyDescent="0.3">
      <c r="A82" s="48" t="s">
        <v>809</v>
      </c>
      <c r="B82" s="49" t="s">
        <v>187</v>
      </c>
      <c r="C82" s="39">
        <v>6.2706915335981259E-2</v>
      </c>
      <c r="D82" s="45">
        <v>6.2726837298012511E-2</v>
      </c>
    </row>
    <row r="83" spans="1:4" x14ac:dyDescent="0.3">
      <c r="A83" s="48" t="s">
        <v>810</v>
      </c>
      <c r="B83" s="49" t="s">
        <v>189</v>
      </c>
      <c r="C83" s="39">
        <v>0.16271276034384252</v>
      </c>
      <c r="D83" s="45">
        <v>0.16249358165324768</v>
      </c>
    </row>
    <row r="84" spans="1:4" x14ac:dyDescent="0.3">
      <c r="A84" s="48" t="s">
        <v>811</v>
      </c>
      <c r="B84" s="49" t="s">
        <v>181</v>
      </c>
      <c r="C84" s="39">
        <v>0.10555283078167153</v>
      </c>
      <c r="D84" s="45">
        <v>0.10550959361351425</v>
      </c>
    </row>
    <row r="85" spans="1:4" x14ac:dyDescent="0.3">
      <c r="A85" s="48" t="s">
        <v>812</v>
      </c>
      <c r="B85" s="49" t="s">
        <v>580</v>
      </c>
      <c r="C85" s="39">
        <v>0.14497473825467178</v>
      </c>
      <c r="D85" s="45">
        <v>0.14482758619288283</v>
      </c>
    </row>
    <row r="86" spans="1:4" x14ac:dyDescent="0.3">
      <c r="A86" s="48" t="s">
        <v>813</v>
      </c>
      <c r="B86" s="49" t="s">
        <v>435</v>
      </c>
      <c r="C86" s="39">
        <v>0.19818754947140527</v>
      </c>
      <c r="D86" s="45">
        <v>0.19766611830785705</v>
      </c>
    </row>
    <row r="87" spans="1:4" x14ac:dyDescent="0.3">
      <c r="A87" s="48" t="s">
        <v>814</v>
      </c>
      <c r="B87" s="49" t="s">
        <v>43</v>
      </c>
      <c r="C87" s="39">
        <v>0.15327866100480109</v>
      </c>
      <c r="D87" s="45">
        <v>0.15274916733641933</v>
      </c>
    </row>
    <row r="88" spans="1:4" x14ac:dyDescent="0.3">
      <c r="A88" s="48" t="s">
        <v>815</v>
      </c>
      <c r="B88" s="49" t="s">
        <v>594</v>
      </c>
      <c r="C88" s="39">
        <v>7.9373707092603274E-2</v>
      </c>
      <c r="D88" s="45">
        <v>7.9246581385560025E-2</v>
      </c>
    </row>
    <row r="89" spans="1:4" x14ac:dyDescent="0.3">
      <c r="A89" s="48" t="s">
        <v>816</v>
      </c>
      <c r="B89" s="49" t="s">
        <v>600</v>
      </c>
      <c r="C89" s="39">
        <v>0.22807172516638266</v>
      </c>
      <c r="D89" s="45">
        <v>0.22699708814002742</v>
      </c>
    </row>
    <row r="90" spans="1:4" x14ac:dyDescent="0.3">
      <c r="A90" s="48" t="s">
        <v>817</v>
      </c>
      <c r="B90" s="49" t="s">
        <v>289</v>
      </c>
      <c r="C90" s="39">
        <v>7.7058233506225843E-2</v>
      </c>
      <c r="D90" s="45">
        <v>7.6879776873480285E-2</v>
      </c>
    </row>
    <row r="91" spans="1:4" x14ac:dyDescent="0.3">
      <c r="A91" s="48" t="s">
        <v>818</v>
      </c>
      <c r="B91" s="49" t="s">
        <v>606</v>
      </c>
      <c r="C91" s="39">
        <v>6.0877613778835965E-2</v>
      </c>
      <c r="D91" s="45">
        <v>6.0730121147505013E-2</v>
      </c>
    </row>
    <row r="92" spans="1:4" x14ac:dyDescent="0.3">
      <c r="A92" s="48" t="s">
        <v>819</v>
      </c>
      <c r="B92" s="49" t="s">
        <v>596</v>
      </c>
      <c r="C92" s="39">
        <v>0.1597628103557282</v>
      </c>
      <c r="D92" s="45">
        <v>0.15935515766444952</v>
      </c>
    </row>
    <row r="93" spans="1:4" x14ac:dyDescent="0.3">
      <c r="A93" s="48" t="s">
        <v>820</v>
      </c>
      <c r="B93" s="49" t="s">
        <v>620</v>
      </c>
      <c r="C93" s="39">
        <v>1.8904833472024454E-2</v>
      </c>
      <c r="D93" s="45">
        <v>1.8827947951814895E-2</v>
      </c>
    </row>
    <row r="94" spans="1:4" x14ac:dyDescent="0.3">
      <c r="A94" s="48" t="s">
        <v>821</v>
      </c>
      <c r="B94" s="49" t="s">
        <v>636</v>
      </c>
      <c r="C94" s="39">
        <v>6.3006008232337277E-2</v>
      </c>
      <c r="D94" s="45">
        <v>6.2969137159199301E-2</v>
      </c>
    </row>
    <row r="95" spans="1:4" x14ac:dyDescent="0.3">
      <c r="A95" s="48" t="s">
        <v>822</v>
      </c>
      <c r="B95" s="49" t="s">
        <v>628</v>
      </c>
      <c r="C95" s="39">
        <v>0.1145684031382115</v>
      </c>
      <c r="D95" s="45">
        <v>0.11429518885558136</v>
      </c>
    </row>
    <row r="96" spans="1:4" x14ac:dyDescent="0.3">
      <c r="A96" s="48" t="s">
        <v>823</v>
      </c>
      <c r="B96" s="49" t="s">
        <v>159</v>
      </c>
      <c r="C96" s="39">
        <v>0.13454978731893574</v>
      </c>
      <c r="D96" s="45">
        <v>0.13436784033717092</v>
      </c>
    </row>
    <row r="97" spans="1:4" x14ac:dyDescent="0.3">
      <c r="A97" s="48" t="s">
        <v>824</v>
      </c>
      <c r="B97" s="49" t="s">
        <v>626</v>
      </c>
      <c r="C97" s="39">
        <v>5.7791920448627326E-2</v>
      </c>
      <c r="D97" s="45">
        <v>5.7780825170592048E-2</v>
      </c>
    </row>
    <row r="98" spans="1:4" x14ac:dyDescent="0.3">
      <c r="A98" s="48" t="s">
        <v>825</v>
      </c>
      <c r="B98" s="49" t="s">
        <v>325</v>
      </c>
      <c r="C98" s="39">
        <v>5.4924604259656611E-2</v>
      </c>
      <c r="D98" s="45">
        <v>5.4964678933481878E-2</v>
      </c>
    </row>
    <row r="99" spans="1:4" x14ac:dyDescent="0.3">
      <c r="A99" s="48" t="s">
        <v>826</v>
      </c>
      <c r="B99" s="49" t="s">
        <v>644</v>
      </c>
      <c r="C99" s="39">
        <v>0.13375160073542752</v>
      </c>
      <c r="D99" s="45">
        <v>0.13375504484801698</v>
      </c>
    </row>
    <row r="100" spans="1:4" x14ac:dyDescent="0.3">
      <c r="A100" s="48" t="s">
        <v>827</v>
      </c>
      <c r="B100" s="49" t="s">
        <v>654</v>
      </c>
      <c r="C100" s="39">
        <v>6.0941786988207208E-2</v>
      </c>
      <c r="D100" s="45">
        <v>6.0880977688540172E-2</v>
      </c>
    </row>
    <row r="101" spans="1:4" x14ac:dyDescent="0.3">
      <c r="A101" s="48" t="s">
        <v>828</v>
      </c>
      <c r="B101" s="49" t="s">
        <v>650</v>
      </c>
      <c r="C101" s="39">
        <v>5.575046504929336E-2</v>
      </c>
      <c r="D101" s="45">
        <v>5.5586844380793227E-2</v>
      </c>
    </row>
    <row r="102" spans="1:4" x14ac:dyDescent="0.3">
      <c r="A102" s="48"/>
      <c r="B102" s="49"/>
      <c r="C102" s="39"/>
      <c r="D102" s="45"/>
    </row>
    <row r="103" spans="1:4" x14ac:dyDescent="0.3">
      <c r="A103" s="48"/>
      <c r="B103" s="49"/>
      <c r="C103" s="39"/>
      <c r="D103" s="45"/>
    </row>
    <row r="104" spans="1:4" x14ac:dyDescent="0.3">
      <c r="A104" s="48"/>
      <c r="B104" s="49"/>
      <c r="C104" s="39"/>
      <c r="D104" s="45"/>
    </row>
    <row r="105" spans="1:4" x14ac:dyDescent="0.3">
      <c r="A105" s="48"/>
      <c r="B105" s="49"/>
      <c r="C105" s="39"/>
      <c r="D105" s="45"/>
    </row>
    <row r="106" spans="1:4" x14ac:dyDescent="0.3">
      <c r="A106" s="48"/>
      <c r="B106" s="49"/>
      <c r="C106" s="39"/>
      <c r="D106" s="45"/>
    </row>
    <row r="107" spans="1:4" x14ac:dyDescent="0.3">
      <c r="A107" s="48"/>
      <c r="B107" s="49"/>
      <c r="C107" s="39"/>
      <c r="D107" s="45"/>
    </row>
    <row r="108" spans="1:4" x14ac:dyDescent="0.3">
      <c r="A108" s="48"/>
      <c r="B108" s="49"/>
      <c r="C108" s="39"/>
      <c r="D108" s="45"/>
    </row>
    <row r="109" spans="1:4" x14ac:dyDescent="0.3">
      <c r="A109" s="48"/>
      <c r="B109" s="49"/>
      <c r="C109" s="39"/>
      <c r="D109" s="45"/>
    </row>
    <row r="110" spans="1:4" x14ac:dyDescent="0.3">
      <c r="A110" s="48"/>
      <c r="B110" s="49"/>
      <c r="C110" s="39"/>
      <c r="D110" s="45"/>
    </row>
    <row r="111" spans="1:4" x14ac:dyDescent="0.3">
      <c r="A111" s="48"/>
      <c r="B111" s="49"/>
      <c r="C111" s="39"/>
      <c r="D111" s="45"/>
    </row>
    <row r="112" spans="1:4" x14ac:dyDescent="0.3">
      <c r="A112" s="48"/>
      <c r="B112" s="49"/>
      <c r="C112" s="39"/>
      <c r="D112" s="45"/>
    </row>
    <row r="113" spans="1:4" x14ac:dyDescent="0.3">
      <c r="A113" s="48"/>
      <c r="B113" s="49"/>
      <c r="C113" s="39"/>
      <c r="D113" s="45"/>
    </row>
    <row r="114" spans="1:4" x14ac:dyDescent="0.3">
      <c r="A114" s="48"/>
      <c r="B114" s="49"/>
      <c r="C114" s="39"/>
      <c r="D114" s="45"/>
    </row>
    <row r="115" spans="1:4" x14ac:dyDescent="0.3">
      <c r="A115" s="48"/>
      <c r="B115" s="49"/>
      <c r="C115" s="39"/>
      <c r="D115" s="45"/>
    </row>
    <row r="116" spans="1:4" x14ac:dyDescent="0.3">
      <c r="A116" s="48"/>
      <c r="B116" s="49"/>
      <c r="C116" s="39"/>
      <c r="D116" s="45"/>
    </row>
    <row r="117" spans="1:4" x14ac:dyDescent="0.3">
      <c r="A117" s="48"/>
      <c r="B117" s="49"/>
      <c r="C117" s="39"/>
      <c r="D117" s="45"/>
    </row>
    <row r="118" spans="1:4" x14ac:dyDescent="0.3">
      <c r="A118" s="48"/>
      <c r="B118" s="49"/>
      <c r="C118" s="39"/>
      <c r="D118" s="45"/>
    </row>
    <row r="119" spans="1:4" x14ac:dyDescent="0.3">
      <c r="A119" s="48"/>
      <c r="B119" s="49"/>
      <c r="C119" s="39"/>
      <c r="D119" s="45"/>
    </row>
    <row r="120" spans="1:4" x14ac:dyDescent="0.3">
      <c r="A120" s="48"/>
      <c r="B120" s="49"/>
      <c r="C120" s="39"/>
      <c r="D120" s="45"/>
    </row>
    <row r="121" spans="1:4" x14ac:dyDescent="0.3">
      <c r="A121" s="48"/>
      <c r="B121" s="49"/>
      <c r="C121" s="39"/>
      <c r="D121" s="45"/>
    </row>
    <row r="122" spans="1:4" x14ac:dyDescent="0.3">
      <c r="A122" s="48"/>
      <c r="B122" s="49"/>
      <c r="C122" s="39"/>
      <c r="D122" s="45"/>
    </row>
    <row r="123" spans="1:4" x14ac:dyDescent="0.3">
      <c r="A123" s="48"/>
      <c r="B123" s="49"/>
      <c r="C123" s="39"/>
      <c r="D123" s="45"/>
    </row>
    <row r="124" spans="1:4" x14ac:dyDescent="0.3">
      <c r="A124" s="48"/>
      <c r="B124" s="49"/>
      <c r="C124" s="39"/>
      <c r="D124" s="45"/>
    </row>
    <row r="125" spans="1:4" x14ac:dyDescent="0.3">
      <c r="A125" s="48"/>
      <c r="B125" s="49"/>
      <c r="C125" s="39"/>
      <c r="D125" s="45"/>
    </row>
    <row r="126" spans="1:4" x14ac:dyDescent="0.3">
      <c r="A126" s="48"/>
      <c r="B126" s="49"/>
      <c r="C126" s="39"/>
      <c r="D126" s="45"/>
    </row>
    <row r="127" spans="1:4" x14ac:dyDescent="0.3">
      <c r="A127" s="48"/>
      <c r="B127" s="49"/>
      <c r="C127" s="39"/>
      <c r="D127" s="45"/>
    </row>
    <row r="128" spans="1:4" x14ac:dyDescent="0.3">
      <c r="A128" s="48"/>
      <c r="B128" s="49"/>
      <c r="C128" s="39"/>
      <c r="D128" s="45"/>
    </row>
    <row r="129" spans="1:4" x14ac:dyDescent="0.3">
      <c r="A129" s="48"/>
      <c r="B129" s="49"/>
      <c r="C129" s="39"/>
      <c r="D129" s="45"/>
    </row>
    <row r="130" spans="1:4" x14ac:dyDescent="0.3">
      <c r="A130" s="48"/>
      <c r="B130" s="49"/>
      <c r="C130" s="39"/>
      <c r="D130" s="45"/>
    </row>
    <row r="131" spans="1:4" x14ac:dyDescent="0.3">
      <c r="A131" s="48"/>
      <c r="B131" s="49"/>
      <c r="C131" s="39"/>
      <c r="D131" s="45"/>
    </row>
    <row r="132" spans="1:4" x14ac:dyDescent="0.3">
      <c r="A132" s="48"/>
      <c r="B132" s="49"/>
      <c r="C132" s="39"/>
      <c r="D132" s="45"/>
    </row>
    <row r="133" spans="1:4" x14ac:dyDescent="0.3">
      <c r="A133" s="48"/>
      <c r="B133" s="49"/>
      <c r="C133" s="39"/>
      <c r="D133" s="45"/>
    </row>
    <row r="134" spans="1:4" x14ac:dyDescent="0.3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3.8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4" t="str">
        <f>"BAX TIER STRUCTURE ON "&amp;'OPTIONS - MARGIN INTERVALS'!A1</f>
        <v>BAX TIER STRUCTURE ON MARCH 31,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5">
      <c r="A5" s="3"/>
      <c r="B5" s="14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4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5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4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5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5">
      <c r="A10" s="3"/>
      <c r="B10" s="135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5">
      <c r="A11" s="3"/>
      <c r="B11" s="135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4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5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5">
      <c r="A14" s="3"/>
      <c r="B14" s="135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5">
      <c r="A15" s="3"/>
      <c r="B15" s="135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4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24" t="str">
        <f>"INTRA-COMMODITY SPREAD CHARGES - QUARTELY BUTTERFLY ON "&amp;'OPTIONS - MARGIN INTERVALS'!A1</f>
        <v>INTRA-COMMODITY SPREAD CHARGES - QUARTELY BUTTERFLY ON MARCH 31,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5">
      <c r="A21" s="3"/>
      <c r="B21" s="85" t="s">
        <v>841</v>
      </c>
      <c r="C21" s="12">
        <v>333</v>
      </c>
      <c r="D21" s="12">
        <v>332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6" t="s">
        <v>842</v>
      </c>
      <c r="C22" s="13">
        <v>110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6" t="s">
        <v>843</v>
      </c>
      <c r="C23" s="13">
        <v>262</v>
      </c>
      <c r="D23" s="13">
        <v>261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6" t="s">
        <v>844</v>
      </c>
      <c r="C24" s="13">
        <v>233</v>
      </c>
      <c r="D24" s="13">
        <v>232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6" t="s">
        <v>845</v>
      </c>
      <c r="C25" s="13">
        <v>360</v>
      </c>
      <c r="D25" s="13">
        <v>358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6" t="s">
        <v>846</v>
      </c>
      <c r="C26" s="13">
        <v>442</v>
      </c>
      <c r="D26" s="13">
        <v>439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6" t="s">
        <v>847</v>
      </c>
      <c r="C27" s="13">
        <v>192</v>
      </c>
      <c r="D27" s="13">
        <v>191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6" t="s">
        <v>848</v>
      </c>
      <c r="C28" s="13">
        <v>199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6" t="s">
        <v>849</v>
      </c>
      <c r="C29" s="13">
        <v>490</v>
      </c>
      <c r="D29" s="13">
        <v>487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7" t="s">
        <v>850</v>
      </c>
      <c r="C30" s="14">
        <v>487</v>
      </c>
      <c r="D30" s="14">
        <v>485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24" t="str">
        <f>"INTRA-COMMODITY SPREAD CHARGES - SIX-MONTHLY BUTTERFLY ON "&amp;'OPTIONS - MARGIN INTERVALS'!A1</f>
        <v>INTRA-COMMODITY SPREAD CHARGES - SIX-MONTHLY BUTTERFLY ON MARCH 31,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5">
      <c r="A35" s="3"/>
      <c r="B35" s="88" t="s">
        <v>851</v>
      </c>
      <c r="C35" s="19">
        <v>1075</v>
      </c>
      <c r="D35" s="19">
        <v>1070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5">
      <c r="A36" s="3"/>
      <c r="B36" s="88" t="s">
        <v>852</v>
      </c>
      <c r="C36" s="19">
        <v>481</v>
      </c>
      <c r="D36" s="19">
        <v>478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5">
      <c r="A37" s="3"/>
      <c r="B37" s="88" t="s">
        <v>853</v>
      </c>
      <c r="C37" s="19">
        <v>560</v>
      </c>
      <c r="D37" s="19">
        <v>557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5">
      <c r="A38" s="3"/>
      <c r="B38" s="88" t="s">
        <v>854</v>
      </c>
      <c r="C38" s="19">
        <v>508</v>
      </c>
      <c r="D38" s="19">
        <v>505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5">
      <c r="A39" s="3"/>
      <c r="B39" s="88" t="s">
        <v>855</v>
      </c>
      <c r="C39" s="19">
        <v>168</v>
      </c>
      <c r="D39" s="19">
        <v>168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5">
      <c r="A40" s="3"/>
      <c r="B40" s="88" t="s">
        <v>856</v>
      </c>
      <c r="C40" s="19">
        <v>185</v>
      </c>
      <c r="D40" s="19">
        <v>185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5">
      <c r="A41" s="3"/>
      <c r="B41" s="88" t="s">
        <v>857</v>
      </c>
      <c r="C41" s="19">
        <v>166</v>
      </c>
      <c r="D41" s="19">
        <v>167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9" t="s">
        <v>858</v>
      </c>
      <c r="C42" s="20">
        <v>154</v>
      </c>
      <c r="D42" s="20">
        <v>154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24" t="str">
        <f>"INTRA-COMMODITY SPREAD CHARGES - NINE-MONTHLY BUTTERFLY ON "&amp;'OPTIONS - MARGIN INTERVALS'!A1</f>
        <v>INTRA-COMMODITY SPREAD CHARGES - NINE-MONTHLY BUTTERFLY ON MARCH 31,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5">
      <c r="A47" s="3"/>
      <c r="B47" s="88" t="s">
        <v>859</v>
      </c>
      <c r="C47" s="19">
        <v>1502</v>
      </c>
      <c r="D47" s="19">
        <v>1494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5">
      <c r="A48" s="3"/>
      <c r="B48" s="88" t="s">
        <v>860</v>
      </c>
      <c r="C48" s="19">
        <v>733</v>
      </c>
      <c r="D48" s="19">
        <v>729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5">
      <c r="A49" s="3"/>
      <c r="B49" s="88" t="s">
        <v>861</v>
      </c>
      <c r="C49" s="19">
        <v>521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5">
      <c r="A50" s="3"/>
      <c r="B50" s="88" t="s">
        <v>862</v>
      </c>
      <c r="C50" s="19">
        <v>449</v>
      </c>
      <c r="D50" s="19">
        <v>448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5">
      <c r="A51" s="3"/>
      <c r="B51" s="88" t="s">
        <v>863</v>
      </c>
      <c r="C51" s="19">
        <v>422</v>
      </c>
      <c r="D51" s="19">
        <v>420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9" t="s">
        <v>864</v>
      </c>
      <c r="C52" s="20">
        <v>312</v>
      </c>
      <c r="D52" s="20">
        <v>312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24" t="str">
        <f>"INTRA-COMMODITY SPREAD CHARGES - YEARLY BUTTERFLY ON "&amp;'OPTIONS - MARGIN INTERVALS'!A1</f>
        <v>INTRA-COMMODITY SPREAD CHARGES - YEARLY BUTTERFLY ON MARCH 31,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5">
      <c r="A57" s="3"/>
      <c r="B57" s="88" t="s">
        <v>865</v>
      </c>
      <c r="C57" s="19">
        <v>1259</v>
      </c>
      <c r="D57" s="19">
        <v>1254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5">
      <c r="A58" s="3"/>
      <c r="B58" s="88" t="s">
        <v>866</v>
      </c>
      <c r="C58" s="19">
        <v>501</v>
      </c>
      <c r="D58" s="19">
        <v>500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5">
      <c r="A59" s="3"/>
      <c r="B59" s="88" t="s">
        <v>867</v>
      </c>
      <c r="C59" s="19">
        <v>697</v>
      </c>
      <c r="D59" s="19">
        <v>695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9" t="s">
        <v>868</v>
      </c>
      <c r="C60" s="20">
        <v>662</v>
      </c>
      <c r="D60" s="20">
        <v>660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24" t="str">
        <f>"INTRA-COMMODITY SPREAD CHARGES - INTER-MONTH STRATEGY ON "&amp;'OPTIONS - MARGIN INTERVALS'!A1</f>
        <v>INTRA-COMMODITY SPREAD CHARGES - INTER-MONTH STRATEGY ON MARCH 31,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x14ac:dyDescent="0.25">
      <c r="A65" s="22">
        <v>1</v>
      </c>
      <c r="B65" s="23">
        <v>881</v>
      </c>
      <c r="C65" s="24">
        <v>1001</v>
      </c>
      <c r="D65" s="25">
        <v>1004</v>
      </c>
      <c r="E65" s="26">
        <v>1180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x14ac:dyDescent="0.25">
      <c r="A66" s="22">
        <v>2</v>
      </c>
      <c r="B66" s="27"/>
      <c r="C66" s="28">
        <v>332</v>
      </c>
      <c r="D66" s="29">
        <v>1083</v>
      </c>
      <c r="E66" s="30">
        <v>963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x14ac:dyDescent="0.25">
      <c r="A67" s="22">
        <v>3</v>
      </c>
      <c r="B67" s="27"/>
      <c r="C67" s="31"/>
      <c r="D67" s="29">
        <v>747</v>
      </c>
      <c r="E67" s="30">
        <v>624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4" t="str">
        <f>"COA TIER STRUCTURE ON "&amp;'OPTIONS - MARGIN INTERVALS'!A1</f>
        <v>COA TIER STRUCTURE ON MARCH 31,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40">
        <v>1</v>
      </c>
      <c r="C5" s="6" t="s">
        <v>869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35"/>
      <c r="C6" s="96" t="s">
        <v>870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35"/>
      <c r="C7" s="6" t="s">
        <v>871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34"/>
      <c r="C8" s="7" t="s">
        <v>872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24" t="str">
        <f>"INTRA-COMMODITY SPREAD CHARGES - MONTHLY BUTTERFLY ON "&amp;'OPTIONS - MARGIN INTERVALS'!A1</f>
        <v>INTRA-COMMODITY SPREAD CHARGES - MONTHLY BUTTERFLY ON MARCH 31,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6" t="s">
        <v>873</v>
      </c>
      <c r="C13" s="13">
        <v>2780</v>
      </c>
      <c r="D13" s="13">
        <v>2766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7" t="s">
        <v>874</v>
      </c>
      <c r="C14" s="14">
        <v>2447</v>
      </c>
      <c r="D14" s="14">
        <v>2435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24" t="str">
        <f>"INTRA-COMMODITY SPREAD CHARGES - INTER-MONTH STRATEGY ON "&amp;'OPTIONS - MARGIN INTERVALS'!A1</f>
        <v>INTRA-COMMODITY SPREAD CHARGES - INTER-MONTH STRATEGY ON MARCH 31,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3.8" x14ac:dyDescent="0.25">
      <c r="B19" s="22">
        <v>1</v>
      </c>
      <c r="C19" s="97">
        <v>1614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4" t="str">
        <f>"CRA TIER STRUCTURE ON "&amp;'OPTIONS - MARGIN INTERVALS'!A1</f>
        <v>CRA TIER STRUCTURE ON MARCH 31,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40">
        <v>1</v>
      </c>
      <c r="C5" s="6" t="s">
        <v>875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4"/>
      <c r="C6" s="7" t="s">
        <v>876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33">
        <v>2</v>
      </c>
      <c r="C7" s="8" t="s">
        <v>877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4"/>
      <c r="C8" s="7" t="s">
        <v>878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33">
        <v>3</v>
      </c>
      <c r="C9" s="8" t="s">
        <v>879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35"/>
      <c r="C10" s="6" t="s">
        <v>880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35"/>
      <c r="C11" s="6" t="s">
        <v>881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4"/>
      <c r="C12" s="7" t="s">
        <v>882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33">
        <v>4</v>
      </c>
      <c r="C13" s="9" t="s">
        <v>883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35"/>
      <c r="C14" s="6" t="s">
        <v>884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35"/>
      <c r="C15" s="6" t="s">
        <v>885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4"/>
      <c r="C16" s="7" t="s">
        <v>886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24" t="str">
        <f>"INTRA-COMMODITY SPREAD CHARGES - QUARTELY BUTTERFLY ON "&amp;'OPTIONS - MARGIN INTERVALS'!A1</f>
        <v>INTRA-COMMODITY SPREAD CHARGES - QUARTELY BUTTERFLY ON MARCH 31,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5" t="s">
        <v>887</v>
      </c>
      <c r="C21" s="12">
        <v>9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6" t="s">
        <v>888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6" t="s">
        <v>889</v>
      </c>
      <c r="C23" s="13">
        <v>30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6" t="s">
        <v>890</v>
      </c>
      <c r="C24" s="13">
        <v>76</v>
      </c>
      <c r="D24" s="13">
        <v>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6" t="s">
        <v>891</v>
      </c>
      <c r="C25" s="13">
        <v>505</v>
      </c>
      <c r="D25" s="13">
        <v>503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6" t="s">
        <v>892</v>
      </c>
      <c r="C26" s="13">
        <v>866</v>
      </c>
      <c r="D26" s="13">
        <v>861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6" t="s">
        <v>893</v>
      </c>
      <c r="C27" s="13">
        <v>274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6" t="s">
        <v>894</v>
      </c>
      <c r="C28" s="13">
        <v>135</v>
      </c>
      <c r="D28" s="13">
        <v>134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6" t="s">
        <v>895</v>
      </c>
      <c r="C29" s="13">
        <v>503</v>
      </c>
      <c r="D29" s="13">
        <v>501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7" t="s">
        <v>896</v>
      </c>
      <c r="C30" s="14">
        <v>496</v>
      </c>
      <c r="D30" s="14">
        <v>493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24" t="str">
        <f>"INTRA-COMMODITY SPREAD CHARGES - SIX-MONTHLY BUTTERFLY ON "&amp;'OPTIONS - MARGIN INTERVALS'!A1</f>
        <v>INTRA-COMMODITY SPREAD CHARGES - SIX-MONTHLY BUTTERFLY ON MARCH 31,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8" t="s">
        <v>897</v>
      </c>
      <c r="C35" s="19">
        <v>626</v>
      </c>
      <c r="D35" s="19">
        <v>624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8" t="s">
        <v>898</v>
      </c>
      <c r="C36" s="19">
        <v>619</v>
      </c>
      <c r="D36" s="19">
        <v>616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8" t="s">
        <v>899</v>
      </c>
      <c r="C37" s="19">
        <v>284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8" t="s">
        <v>900</v>
      </c>
      <c r="C38" s="19">
        <v>514</v>
      </c>
      <c r="D38" s="19">
        <v>512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8" t="s">
        <v>901</v>
      </c>
      <c r="C39" s="19">
        <v>681</v>
      </c>
      <c r="D39" s="19">
        <v>678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8" t="s">
        <v>902</v>
      </c>
      <c r="C40" s="19">
        <v>189</v>
      </c>
      <c r="D40" s="19">
        <v>188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8" t="s">
        <v>903</v>
      </c>
      <c r="C41" s="19">
        <v>495</v>
      </c>
      <c r="D41" s="19">
        <v>493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9" t="s">
        <v>904</v>
      </c>
      <c r="C42" s="20">
        <v>69</v>
      </c>
      <c r="D42" s="20">
        <v>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24" t="str">
        <f>"INTRA-COMMODITY SPREAD CHARGES - NINE-MONTHLY BUTTERFLY ON "&amp;'OPTIONS - MARGIN INTERVALS'!A1</f>
        <v>INTRA-COMMODITY SPREAD CHARGES - NINE-MONTHLY BUTTERFLY ON MARCH 31,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8" t="s">
        <v>905</v>
      </c>
      <c r="C47" s="19">
        <v>961</v>
      </c>
      <c r="D47" s="19">
        <v>957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8" t="s">
        <v>906</v>
      </c>
      <c r="C48" s="19">
        <v>598</v>
      </c>
      <c r="D48" s="19">
        <v>596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8" t="s">
        <v>907</v>
      </c>
      <c r="C49" s="19">
        <v>533</v>
      </c>
      <c r="D49" s="19">
        <v>531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8" t="s">
        <v>908</v>
      </c>
      <c r="C50" s="19">
        <v>549</v>
      </c>
      <c r="D50" s="19">
        <v>547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8" t="s">
        <v>909</v>
      </c>
      <c r="C51" s="19">
        <v>360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9" t="s">
        <v>910</v>
      </c>
      <c r="C52" s="20">
        <v>502</v>
      </c>
      <c r="D52" s="20">
        <v>500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24" t="str">
        <f>"INTRA-COMMODITY SPREAD CHARGES - YEARLY BUTTERFLY ON "&amp;'OPTIONS - MARGIN INTERVALS'!A1</f>
        <v>INTRA-COMMODITY SPREAD CHARGES - YEARLY BUTTERFLY ON MARCH 31,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8" t="s">
        <v>911</v>
      </c>
      <c r="C57" s="19">
        <v>652</v>
      </c>
      <c r="D57" s="19">
        <v>651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8" t="s">
        <v>912</v>
      </c>
      <c r="C58" s="19">
        <v>565</v>
      </c>
      <c r="D58" s="19">
        <v>563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8" t="s">
        <v>913</v>
      </c>
      <c r="C59" s="19">
        <v>814</v>
      </c>
      <c r="D59" s="19">
        <v>810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9" t="s">
        <v>914</v>
      </c>
      <c r="C60" s="20">
        <v>248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24" t="str">
        <f>"INTRA-COMMODITY SPREAD CHARGES - INTER-MONTH STRATEGY ON "&amp;'OPTIONS - MARGIN INTERVALS'!A1</f>
        <v>INTRA-COMMODITY SPREAD CHARGES - INTER-MONTH STRATEGY ON MARCH 31,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530</v>
      </c>
      <c r="C65" s="24">
        <v>605</v>
      </c>
      <c r="D65" s="25">
        <v>610</v>
      </c>
      <c r="E65" s="26">
        <v>605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380</v>
      </c>
      <c r="D66" s="29">
        <v>726</v>
      </c>
      <c r="E66" s="30">
        <v>1170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804</v>
      </c>
      <c r="E67" s="30">
        <v>671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24" t="str">
        <f>"SDV TIER STRUCTURE ON "&amp;'OPTIONS - MARGIN INTERVALS'!A1</f>
        <v>SDV TIER STRUCTURE ON MARCH 31,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3">
        <v>1</v>
      </c>
      <c r="C5" s="6" t="s">
        <v>915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2">
        <v>2</v>
      </c>
      <c r="C6" s="94" t="s">
        <v>916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33">
        <v>3</v>
      </c>
      <c r="C7" s="8" t="s">
        <v>917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35"/>
      <c r="C8" s="6" t="s">
        <v>918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34"/>
      <c r="C9" s="7" t="s">
        <v>919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3">
      <c r="A11" s="124" t="str">
        <f>"INTRA-COMMODITY SPREAD CHARGES - INTER-MONTH STRATEGY ON "&amp;'OPTIONS - MARGIN INTERVALS'!A1</f>
        <v>INTRA-COMMODITY SPREAD CHARGES - INTER-MONTH STRATEGY ON MARCH 31,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250</v>
      </c>
      <c r="D14" s="26">
        <v>204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24" t="str">
        <f>"SXF TIER STRUCTURE ON "&amp;'OPTIONS - MARGIN INTERVALS'!A1</f>
        <v>SXF TIER STRUCTURE ON MARCH 31,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33">
        <v>1</v>
      </c>
      <c r="C5" s="8" t="s">
        <v>920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35"/>
      <c r="C6" s="6" t="s">
        <v>921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35"/>
      <c r="C7" s="6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34"/>
      <c r="C8" s="7" t="s">
        <v>923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33">
        <v>2</v>
      </c>
      <c r="C9" s="8" t="s">
        <v>924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34"/>
      <c r="C10" s="7" t="s">
        <v>925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33">
        <v>3</v>
      </c>
      <c r="C11" s="8" t="s">
        <v>926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34"/>
      <c r="C12" s="7" t="s">
        <v>927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24" t="str">
        <f>"INTRA-COMMODITY SPREAD CHARGES - INTER-MONTH STRATEGY ON "&amp;'OPTIONS - MARGIN INTERVALS'!A1</f>
        <v>INTRA-COMMODITY SPREAD CHARGES - INTER-MONTH STRATEGY ON MARCH 31,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1587</v>
      </c>
      <c r="D17" s="26">
        <v>3048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703</v>
      </c>
      <c r="D18" s="30">
        <v>3217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2726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1.109375" bestFit="1" customWidth="1"/>
    <col min="2" max="2" width="70.44140625" customWidth="1"/>
    <col min="3" max="3" width="33.88671875" customWidth="1"/>
    <col min="4" max="4" width="45.6640625" customWidth="1"/>
  </cols>
  <sheetData>
    <row r="1" spans="1:4" ht="60" customHeight="1" thickBot="1" x14ac:dyDescent="0.35">
      <c r="A1" s="155"/>
      <c r="B1" s="156"/>
      <c r="C1" s="156"/>
      <c r="D1" s="157"/>
    </row>
    <row r="2" spans="1:4" ht="50.1" customHeight="1" thickBot="1" x14ac:dyDescent="0.35">
      <c r="A2" s="158" t="str">
        <f>"INTRA-COMMODITY (Inter-Month) SPREAD CHARGES EFFECTIVE ON "&amp;'OPTIONS - MARGIN INTERVALS'!A1</f>
        <v>INTRA-COMMODITY (Inter-Month) SPREAD CHARGES EFFECTIVE ON MARCH 31, 2023</v>
      </c>
      <c r="B2" s="159"/>
      <c r="C2" s="159"/>
      <c r="D2" s="160"/>
    </row>
    <row r="3" spans="1:4" ht="12.75" customHeight="1" x14ac:dyDescent="0.3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5">
      <c r="A4" s="152"/>
      <c r="B4" s="154"/>
      <c r="C4" s="154"/>
      <c r="D4" s="154"/>
    </row>
    <row r="5" spans="1:4" x14ac:dyDescent="0.3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3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3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3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3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3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3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3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3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3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3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3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3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3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3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3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3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3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3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3">
      <c r="A24" s="65" t="s">
        <v>730</v>
      </c>
      <c r="B24" s="69" t="s">
        <v>731</v>
      </c>
      <c r="C24" s="67">
        <v>100</v>
      </c>
      <c r="D24" s="70">
        <v>100</v>
      </c>
    </row>
    <row r="25" spans="1:4" ht="15" customHeight="1" x14ac:dyDescent="0.3">
      <c r="A25" s="65"/>
      <c r="B25" s="69"/>
      <c r="C25" s="67"/>
      <c r="D25" s="70"/>
    </row>
    <row r="26" spans="1:4" ht="12.75" customHeight="1" x14ac:dyDescent="0.3">
      <c r="A26" s="65"/>
      <c r="B26" s="69"/>
      <c r="C26" s="67"/>
      <c r="D26" s="70"/>
    </row>
    <row r="27" spans="1:4" ht="12.75" customHeight="1" x14ac:dyDescent="0.3">
      <c r="A27" s="65"/>
      <c r="B27" s="69"/>
      <c r="C27" s="67"/>
      <c r="D27" s="70"/>
    </row>
    <row r="28" spans="1:4" x14ac:dyDescent="0.3">
      <c r="A28" s="65"/>
      <c r="B28" s="69"/>
      <c r="C28" s="67"/>
      <c r="D28" s="70"/>
    </row>
    <row r="29" spans="1:4" x14ac:dyDescent="0.3">
      <c r="A29" s="65"/>
      <c r="B29" s="66"/>
      <c r="C29" s="67"/>
      <c r="D29" s="70"/>
    </row>
    <row r="30" spans="1:4" ht="47.25" customHeight="1" thickBot="1" x14ac:dyDescent="0.35">
      <c r="A30" s="148" t="str">
        <f>"SHARE FUTURES INTRA-COMMODITY (Inter-Month) SPREAD CHARGES EFFECTIVE ON "&amp;'OPTIONS - MARGIN INTERVALS'!A1</f>
        <v>SHARE FUTURES INTRA-COMMODITY (Inter-Month) SPREAD CHARGES EFFECTIVE ON MARCH 31, 2023</v>
      </c>
      <c r="B30" s="149"/>
      <c r="C30" s="149"/>
      <c r="D30" s="150"/>
    </row>
    <row r="31" spans="1:4" ht="15" customHeight="1" x14ac:dyDescent="0.3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" thickBot="1" x14ac:dyDescent="0.35">
      <c r="A32" s="152"/>
      <c r="B32" s="154"/>
      <c r="C32" s="154"/>
      <c r="D32" s="154"/>
    </row>
    <row r="33" spans="1:4" x14ac:dyDescent="0.3">
      <c r="A33" s="65" t="s">
        <v>732</v>
      </c>
      <c r="B33" s="69" t="s">
        <v>67</v>
      </c>
      <c r="C33" s="67">
        <v>75</v>
      </c>
      <c r="D33" s="68">
        <v>75</v>
      </c>
    </row>
    <row r="34" spans="1:4" x14ac:dyDescent="0.3">
      <c r="A34" s="65" t="s">
        <v>733</v>
      </c>
      <c r="B34" s="69" t="s">
        <v>53</v>
      </c>
      <c r="C34" s="67">
        <v>75</v>
      </c>
      <c r="D34" s="68">
        <v>75</v>
      </c>
    </row>
    <row r="35" spans="1:4" x14ac:dyDescent="0.3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3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3">
      <c r="A37" s="65" t="s">
        <v>736</v>
      </c>
      <c r="B37" s="69" t="s">
        <v>41</v>
      </c>
      <c r="C37" s="67">
        <v>75</v>
      </c>
      <c r="D37" s="68">
        <v>75</v>
      </c>
    </row>
    <row r="38" spans="1:4" x14ac:dyDescent="0.3">
      <c r="A38" s="65" t="s">
        <v>737</v>
      </c>
      <c r="B38" s="69" t="s">
        <v>89</v>
      </c>
      <c r="C38" s="67">
        <v>75</v>
      </c>
      <c r="D38" s="68">
        <v>75</v>
      </c>
    </row>
    <row r="39" spans="1:4" x14ac:dyDescent="0.3">
      <c r="A39" s="65" t="s">
        <v>738</v>
      </c>
      <c r="B39" s="69" t="s">
        <v>113</v>
      </c>
      <c r="C39" s="67">
        <v>75</v>
      </c>
      <c r="D39" s="68">
        <v>75</v>
      </c>
    </row>
    <row r="40" spans="1:4" x14ac:dyDescent="0.3">
      <c r="A40" s="65" t="s">
        <v>739</v>
      </c>
      <c r="B40" s="69" t="s">
        <v>111</v>
      </c>
      <c r="C40" s="67">
        <v>75</v>
      </c>
      <c r="D40" s="68">
        <v>75</v>
      </c>
    </row>
    <row r="41" spans="1:4" x14ac:dyDescent="0.3">
      <c r="A41" s="65" t="s">
        <v>740</v>
      </c>
      <c r="B41" s="69" t="s">
        <v>163</v>
      </c>
      <c r="C41" s="67">
        <v>75</v>
      </c>
      <c r="D41" s="68">
        <v>75</v>
      </c>
    </row>
    <row r="42" spans="1:4" x14ac:dyDescent="0.3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3">
      <c r="A43" s="65" t="s">
        <v>742</v>
      </c>
      <c r="B43" s="69" t="s">
        <v>507</v>
      </c>
      <c r="C43" s="67">
        <v>75</v>
      </c>
      <c r="D43" s="68">
        <v>75</v>
      </c>
    </row>
    <row r="44" spans="1:4" x14ac:dyDescent="0.3">
      <c r="A44" s="65" t="s">
        <v>743</v>
      </c>
      <c r="B44" s="69" t="s">
        <v>167</v>
      </c>
      <c r="C44" s="67">
        <v>75</v>
      </c>
      <c r="D44" s="68">
        <v>75</v>
      </c>
    </row>
    <row r="45" spans="1:4" x14ac:dyDescent="0.3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3">
      <c r="A46" s="65" t="s">
        <v>745</v>
      </c>
      <c r="B46" s="69" t="s">
        <v>183</v>
      </c>
      <c r="C46" s="67">
        <v>75</v>
      </c>
      <c r="D46" s="68">
        <v>75</v>
      </c>
    </row>
    <row r="47" spans="1:4" x14ac:dyDescent="0.3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3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3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3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3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3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3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3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3">
      <c r="A55" s="65" t="s">
        <v>754</v>
      </c>
      <c r="B55" s="69" t="s">
        <v>363</v>
      </c>
      <c r="C55" s="67">
        <v>75</v>
      </c>
      <c r="D55" s="68">
        <v>75</v>
      </c>
    </row>
    <row r="56" spans="1:4" x14ac:dyDescent="0.3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3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3">
      <c r="A58" s="65" t="s">
        <v>757</v>
      </c>
      <c r="B58" s="69" t="s">
        <v>277</v>
      </c>
      <c r="C58" s="67">
        <v>75</v>
      </c>
      <c r="D58" s="68">
        <v>75</v>
      </c>
    </row>
    <row r="59" spans="1:4" x14ac:dyDescent="0.3">
      <c r="A59" s="65" t="s">
        <v>758</v>
      </c>
      <c r="B59" s="69" t="s">
        <v>333</v>
      </c>
      <c r="C59" s="67">
        <v>75</v>
      </c>
      <c r="D59" s="68">
        <v>75</v>
      </c>
    </row>
    <row r="60" spans="1:4" x14ac:dyDescent="0.3">
      <c r="A60" s="65" t="s">
        <v>759</v>
      </c>
      <c r="B60" s="69" t="s">
        <v>279</v>
      </c>
      <c r="C60" s="67">
        <v>75</v>
      </c>
      <c r="D60" s="68">
        <v>75</v>
      </c>
    </row>
    <row r="61" spans="1:4" x14ac:dyDescent="0.3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3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3">
      <c r="A63" s="65" t="s">
        <v>762</v>
      </c>
      <c r="B63" s="69" t="s">
        <v>327</v>
      </c>
      <c r="C63" s="67">
        <v>75</v>
      </c>
      <c r="D63" s="68">
        <v>75</v>
      </c>
    </row>
    <row r="64" spans="1:4" x14ac:dyDescent="0.3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3">
      <c r="A65" s="65" t="s">
        <v>764</v>
      </c>
      <c r="B65" s="69" t="s">
        <v>329</v>
      </c>
      <c r="C65" s="67">
        <v>75</v>
      </c>
      <c r="D65" s="68">
        <v>75</v>
      </c>
    </row>
    <row r="66" spans="1:4" x14ac:dyDescent="0.3">
      <c r="A66" s="65" t="s">
        <v>765</v>
      </c>
      <c r="B66" s="69" t="s">
        <v>471</v>
      </c>
      <c r="C66" s="67">
        <v>75</v>
      </c>
      <c r="D66" s="68">
        <v>75</v>
      </c>
    </row>
    <row r="67" spans="1:4" x14ac:dyDescent="0.3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3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3">
      <c r="A69" s="65" t="s">
        <v>768</v>
      </c>
      <c r="B69" s="69" t="s">
        <v>503</v>
      </c>
      <c r="C69" s="67">
        <v>75</v>
      </c>
      <c r="D69" s="68">
        <v>75</v>
      </c>
    </row>
    <row r="70" spans="1:4" x14ac:dyDescent="0.3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3">
      <c r="A71" s="65" t="s">
        <v>770</v>
      </c>
      <c r="B71" s="69" t="s">
        <v>371</v>
      </c>
      <c r="C71" s="67">
        <v>75</v>
      </c>
      <c r="D71" s="68">
        <v>75</v>
      </c>
    </row>
    <row r="72" spans="1:4" x14ac:dyDescent="0.3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3">
      <c r="A73" s="65" t="s">
        <v>772</v>
      </c>
      <c r="B73" s="69" t="s">
        <v>383</v>
      </c>
      <c r="C73" s="67">
        <v>75</v>
      </c>
      <c r="D73" s="68">
        <v>75</v>
      </c>
    </row>
    <row r="74" spans="1:4" x14ac:dyDescent="0.3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3">
      <c r="A75" s="65" t="s">
        <v>774</v>
      </c>
      <c r="B75" s="69" t="s">
        <v>337</v>
      </c>
      <c r="C75" s="67">
        <v>75</v>
      </c>
      <c r="D75" s="68">
        <v>75</v>
      </c>
    </row>
    <row r="76" spans="1:4" x14ac:dyDescent="0.3">
      <c r="A76" s="65" t="s">
        <v>775</v>
      </c>
      <c r="B76" s="69" t="s">
        <v>391</v>
      </c>
      <c r="C76" s="67">
        <v>75</v>
      </c>
      <c r="D76" s="68">
        <v>75</v>
      </c>
    </row>
    <row r="77" spans="1:4" x14ac:dyDescent="0.3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3">
      <c r="A78" s="65" t="s">
        <v>777</v>
      </c>
      <c r="B78" s="69" t="s">
        <v>397</v>
      </c>
      <c r="C78" s="67">
        <v>75</v>
      </c>
      <c r="D78" s="68">
        <v>75</v>
      </c>
    </row>
    <row r="79" spans="1:4" x14ac:dyDescent="0.3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3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3">
      <c r="A81" s="65" t="s">
        <v>780</v>
      </c>
      <c r="B81" s="69" t="s">
        <v>117</v>
      </c>
      <c r="C81" s="67">
        <v>75</v>
      </c>
      <c r="D81" s="68">
        <v>75</v>
      </c>
    </row>
    <row r="82" spans="1:4" x14ac:dyDescent="0.3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3">
      <c r="A83" s="65" t="s">
        <v>782</v>
      </c>
      <c r="B83" s="69" t="s">
        <v>139</v>
      </c>
      <c r="C83" s="67">
        <v>75</v>
      </c>
      <c r="D83" s="68">
        <v>75</v>
      </c>
    </row>
    <row r="84" spans="1:4" x14ac:dyDescent="0.3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3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3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3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3">
      <c r="A88" s="65" t="s">
        <v>787</v>
      </c>
      <c r="B88" s="69" t="s">
        <v>451</v>
      </c>
      <c r="C88" s="67">
        <v>75</v>
      </c>
      <c r="D88" s="68">
        <v>75</v>
      </c>
    </row>
    <row r="89" spans="1:4" x14ac:dyDescent="0.3">
      <c r="A89" s="65" t="s">
        <v>788</v>
      </c>
      <c r="B89" s="69" t="s">
        <v>359</v>
      </c>
      <c r="C89" s="67">
        <v>75</v>
      </c>
      <c r="D89" s="68">
        <v>75</v>
      </c>
    </row>
    <row r="90" spans="1:4" x14ac:dyDescent="0.3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3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3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3">
      <c r="A93" s="65" t="s">
        <v>792</v>
      </c>
      <c r="B93" s="69" t="s">
        <v>566</v>
      </c>
      <c r="C93" s="67">
        <v>75</v>
      </c>
      <c r="D93" s="68">
        <v>75</v>
      </c>
    </row>
    <row r="94" spans="1:4" x14ac:dyDescent="0.3">
      <c r="A94" s="65" t="s">
        <v>793</v>
      </c>
      <c r="B94" s="69" t="s">
        <v>101</v>
      </c>
      <c r="C94" s="67">
        <v>75</v>
      </c>
      <c r="D94" s="68">
        <v>75</v>
      </c>
    </row>
    <row r="95" spans="1:4" x14ac:dyDescent="0.3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3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3">
      <c r="A97" s="65" t="s">
        <v>796</v>
      </c>
      <c r="B97" s="69" t="s">
        <v>481</v>
      </c>
      <c r="C97" s="67">
        <v>75</v>
      </c>
      <c r="D97" s="68">
        <v>75</v>
      </c>
    </row>
    <row r="98" spans="1:4" x14ac:dyDescent="0.3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3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3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3">
      <c r="A101" s="65" t="s">
        <v>800</v>
      </c>
      <c r="B101" s="69" t="s">
        <v>523</v>
      </c>
      <c r="C101" s="67">
        <v>75</v>
      </c>
      <c r="D101" s="68">
        <v>75</v>
      </c>
    </row>
    <row r="102" spans="1:4" x14ac:dyDescent="0.3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3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3">
      <c r="A104" s="65" t="s">
        <v>803</v>
      </c>
      <c r="B104" s="69" t="s">
        <v>543</v>
      </c>
      <c r="C104" s="67">
        <v>75</v>
      </c>
      <c r="D104" s="68">
        <v>75</v>
      </c>
    </row>
    <row r="105" spans="1:4" x14ac:dyDescent="0.3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3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3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3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3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3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3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3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3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3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3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3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3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3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3">
      <c r="A119" s="65" t="s">
        <v>818</v>
      </c>
      <c r="B119" s="69" t="s">
        <v>606</v>
      </c>
      <c r="C119" s="67">
        <v>75</v>
      </c>
      <c r="D119" s="68">
        <v>75</v>
      </c>
    </row>
    <row r="120" spans="1:4" x14ac:dyDescent="0.3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3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3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3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3">
      <c r="A124" s="65" t="s">
        <v>823</v>
      </c>
      <c r="B124" s="69" t="s">
        <v>159</v>
      </c>
      <c r="C124" s="67">
        <v>75</v>
      </c>
      <c r="D124" s="68">
        <v>75</v>
      </c>
    </row>
    <row r="125" spans="1:4" x14ac:dyDescent="0.3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3">
      <c r="A126" s="65" t="s">
        <v>825</v>
      </c>
      <c r="B126" s="69" t="s">
        <v>325</v>
      </c>
      <c r="C126" s="67">
        <v>75</v>
      </c>
      <c r="D126" s="68">
        <v>75</v>
      </c>
    </row>
    <row r="127" spans="1:4" x14ac:dyDescent="0.3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3">
      <c r="A128" s="65" t="s">
        <v>827</v>
      </c>
      <c r="B128" s="69" t="s">
        <v>654</v>
      </c>
      <c r="C128" s="67">
        <v>75</v>
      </c>
      <c r="D128" s="68">
        <v>75</v>
      </c>
    </row>
    <row r="129" spans="1:4" x14ac:dyDescent="0.3">
      <c r="A129" s="65" t="s">
        <v>828</v>
      </c>
      <c r="B129" s="69" t="s">
        <v>650</v>
      </c>
      <c r="C129" s="67">
        <v>75</v>
      </c>
      <c r="D129" s="68">
        <v>75</v>
      </c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4140625" defaultRowHeight="14.4" x14ac:dyDescent="0.3"/>
  <cols>
    <col min="1" max="1" width="22.33203125" bestFit="1" customWidth="1"/>
    <col min="2" max="2" width="23.5546875" bestFit="1" customWidth="1"/>
    <col min="3" max="3" width="36" customWidth="1"/>
  </cols>
  <sheetData>
    <row r="1" spans="1:3" ht="60" customHeight="1" x14ac:dyDescent="0.3">
      <c r="A1" s="161"/>
      <c r="B1" s="162"/>
      <c r="C1" s="163"/>
    </row>
    <row r="2" spans="1:3" ht="50.1" customHeight="1" thickBot="1" x14ac:dyDescent="0.35">
      <c r="A2" s="148" t="str">
        <f>"INTER-COMMODITY SPREAD CHARGES EFFECTIVE ON "&amp;'OPTIONS - MARGIN INTERVALS'!A1</f>
        <v>INTER-COMMODITY SPREAD CHARGES EFFECTIVE ON MARCH 31, 2023</v>
      </c>
      <c r="B2" s="149"/>
      <c r="C2" s="150"/>
    </row>
    <row r="3" spans="1:3" ht="12.75" customHeight="1" x14ac:dyDescent="0.3">
      <c r="A3" s="164" t="s">
        <v>24</v>
      </c>
      <c r="B3" s="165" t="s">
        <v>25</v>
      </c>
      <c r="C3" s="166" t="s">
        <v>26</v>
      </c>
    </row>
    <row r="4" spans="1:3" ht="45.75" customHeight="1" x14ac:dyDescent="0.3">
      <c r="A4" s="151"/>
      <c r="B4" s="153"/>
      <c r="C4" s="167"/>
    </row>
    <row r="5" spans="1:3" x14ac:dyDescent="0.3">
      <c r="A5" s="75" t="s">
        <v>928</v>
      </c>
      <c r="B5" s="76">
        <v>0.2</v>
      </c>
      <c r="C5" s="77">
        <v>0.2</v>
      </c>
    </row>
    <row r="6" spans="1:3" x14ac:dyDescent="0.3">
      <c r="A6" s="75" t="s">
        <v>929</v>
      </c>
      <c r="B6" s="76">
        <v>0.9</v>
      </c>
      <c r="C6" s="77">
        <v>0.9</v>
      </c>
    </row>
    <row r="7" spans="1:3" x14ac:dyDescent="0.3">
      <c r="A7" s="75" t="s">
        <v>930</v>
      </c>
      <c r="B7" s="76">
        <v>1</v>
      </c>
      <c r="C7" s="77">
        <v>1</v>
      </c>
    </row>
    <row r="8" spans="1:3" x14ac:dyDescent="0.3">
      <c r="A8" s="75" t="s">
        <v>931</v>
      </c>
      <c r="B8" s="76">
        <v>0.9</v>
      </c>
      <c r="C8" s="77">
        <v>0.9</v>
      </c>
    </row>
    <row r="9" spans="1:3" x14ac:dyDescent="0.3">
      <c r="A9" s="75" t="s">
        <v>932</v>
      </c>
      <c r="B9" s="76">
        <v>0.9</v>
      </c>
      <c r="C9" s="77">
        <v>0.9</v>
      </c>
    </row>
    <row r="10" spans="1:3" x14ac:dyDescent="0.3">
      <c r="A10" s="75" t="s">
        <v>933</v>
      </c>
      <c r="B10" s="76">
        <v>0</v>
      </c>
      <c r="C10" s="77">
        <v>0</v>
      </c>
    </row>
    <row r="11" spans="1:3" x14ac:dyDescent="0.3">
      <c r="A11" s="75" t="s">
        <v>934</v>
      </c>
      <c r="B11" s="76">
        <v>0</v>
      </c>
      <c r="C11" s="77">
        <v>0</v>
      </c>
    </row>
    <row r="12" spans="1:3" x14ac:dyDescent="0.3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4140625" defaultRowHeight="14.4" x14ac:dyDescent="0.3"/>
  <cols>
    <col min="1" max="1" width="23.88671875" style="82" bestFit="1" customWidth="1"/>
    <col min="2" max="2" width="74.88671875" style="82" bestFit="1" customWidth="1"/>
    <col min="3" max="4" width="24.44140625" style="82" customWidth="1"/>
    <col min="5" max="5" width="18.88671875" style="82" bestFit="1" customWidth="1"/>
    <col min="6" max="6" width="11.5546875" style="83" customWidth="1"/>
  </cols>
  <sheetData>
    <row r="1" spans="1:6" ht="60" customHeight="1" x14ac:dyDescent="0.3">
      <c r="A1" s="168" t="s">
        <v>935</v>
      </c>
      <c r="B1" s="168"/>
      <c r="C1" s="168"/>
      <c r="D1" s="168"/>
      <c r="E1" s="168"/>
      <c r="F1" s="168"/>
    </row>
    <row r="2" spans="1:6" ht="50.1" customHeight="1" x14ac:dyDescent="0.3">
      <c r="A2" s="169" t="str">
        <f>"INTERVALLES DE MARGE EN VIGUEUR LE "&amp;A1</f>
        <v>INTERVALLES DE MARGE EN VIGUEUR LE 31 MARS 2023</v>
      </c>
      <c r="B2" s="169"/>
      <c r="C2" s="169"/>
      <c r="D2" s="169"/>
      <c r="E2" s="169"/>
      <c r="F2" s="169"/>
    </row>
    <row r="3" spans="1:6" ht="12.75" customHeight="1" x14ac:dyDescent="0.3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" thickBot="1" x14ac:dyDescent="0.35">
      <c r="A4" s="170"/>
      <c r="B4" s="170"/>
      <c r="C4" s="170"/>
      <c r="D4" s="170"/>
      <c r="E4" s="170"/>
      <c r="F4" s="170"/>
    </row>
    <row r="5" spans="1:6" x14ac:dyDescent="0.3">
      <c r="A5" s="37" t="s">
        <v>40</v>
      </c>
      <c r="B5" s="38" t="s">
        <v>936</v>
      </c>
      <c r="C5" s="64">
        <v>0.12971045396140263</v>
      </c>
      <c r="D5" s="40">
        <v>0.12944585598040614</v>
      </c>
      <c r="E5" s="41">
        <v>0</v>
      </c>
      <c r="F5" s="42">
        <v>0</v>
      </c>
    </row>
    <row r="6" spans="1:6" x14ac:dyDescent="0.3">
      <c r="A6" s="43" t="s">
        <v>42</v>
      </c>
      <c r="B6" s="44" t="s">
        <v>43</v>
      </c>
      <c r="C6" s="78">
        <v>0.15327866100480109</v>
      </c>
      <c r="D6" s="45">
        <v>0.15274916733641933</v>
      </c>
      <c r="E6" s="46">
        <v>0</v>
      </c>
      <c r="F6" s="47">
        <v>0</v>
      </c>
    </row>
    <row r="7" spans="1:6" x14ac:dyDescent="0.3">
      <c r="A7" s="48" t="s">
        <v>44</v>
      </c>
      <c r="B7" s="49" t="s">
        <v>45</v>
      </c>
      <c r="C7" s="39">
        <v>0.26148930140124987</v>
      </c>
      <c r="D7" s="50">
        <v>0.2614521594156124</v>
      </c>
      <c r="E7" s="51">
        <v>0</v>
      </c>
      <c r="F7" s="52">
        <v>0</v>
      </c>
    </row>
    <row r="8" spans="1:6" x14ac:dyDescent="0.3">
      <c r="A8" s="48" t="s">
        <v>46</v>
      </c>
      <c r="B8" s="49" t="s">
        <v>47</v>
      </c>
      <c r="C8" s="39">
        <v>5.9401480239850646E-2</v>
      </c>
      <c r="D8" s="50">
        <v>5.9547383958257635E-2</v>
      </c>
      <c r="E8" s="51">
        <v>0</v>
      </c>
      <c r="F8" s="52">
        <v>0</v>
      </c>
    </row>
    <row r="9" spans="1:6" x14ac:dyDescent="0.3">
      <c r="A9" s="48" t="s">
        <v>48</v>
      </c>
      <c r="B9" s="49" t="s">
        <v>49</v>
      </c>
      <c r="C9" s="39">
        <v>0.16814496227960196</v>
      </c>
      <c r="D9" s="50">
        <v>0.16792222503271431</v>
      </c>
      <c r="E9" s="51">
        <v>0</v>
      </c>
      <c r="F9" s="52">
        <v>0</v>
      </c>
    </row>
    <row r="10" spans="1:6" x14ac:dyDescent="0.3">
      <c r="A10" s="48" t="s">
        <v>50</v>
      </c>
      <c r="B10" s="49" t="s">
        <v>51</v>
      </c>
      <c r="C10" s="39">
        <v>0.10241429631369627</v>
      </c>
      <c r="D10" s="50">
        <v>0.10241919263786725</v>
      </c>
      <c r="E10" s="51">
        <v>0</v>
      </c>
      <c r="F10" s="52">
        <v>0</v>
      </c>
    </row>
    <row r="11" spans="1:6" x14ac:dyDescent="0.3">
      <c r="A11" s="48" t="s">
        <v>52</v>
      </c>
      <c r="B11" s="49" t="s">
        <v>937</v>
      </c>
      <c r="C11" s="39">
        <v>0.14311045587375476</v>
      </c>
      <c r="D11" s="50">
        <v>0.14287263415355794</v>
      </c>
      <c r="E11" s="51">
        <v>0</v>
      </c>
      <c r="F11" s="52">
        <v>0</v>
      </c>
    </row>
    <row r="12" spans="1:6" x14ac:dyDescent="0.3">
      <c r="A12" s="48" t="s">
        <v>54</v>
      </c>
      <c r="B12" s="49" t="s">
        <v>55</v>
      </c>
      <c r="C12" s="39">
        <v>0.17762698671581706</v>
      </c>
      <c r="D12" s="50">
        <v>0.1772515821879522</v>
      </c>
      <c r="E12" s="51">
        <v>0</v>
      </c>
      <c r="F12" s="52">
        <v>0</v>
      </c>
    </row>
    <row r="13" spans="1:6" x14ac:dyDescent="0.3">
      <c r="A13" s="48" t="s">
        <v>56</v>
      </c>
      <c r="B13" s="49" t="s">
        <v>57</v>
      </c>
      <c r="C13" s="39">
        <v>0.11402981090808671</v>
      </c>
      <c r="D13" s="50">
        <v>0.11372919748273667</v>
      </c>
      <c r="E13" s="51">
        <v>0</v>
      </c>
      <c r="F13" s="52">
        <v>0</v>
      </c>
    </row>
    <row r="14" spans="1:6" x14ac:dyDescent="0.3">
      <c r="A14" s="48" t="s">
        <v>58</v>
      </c>
      <c r="B14" s="49" t="s">
        <v>59</v>
      </c>
      <c r="C14" s="39">
        <v>0.11732324945311266</v>
      </c>
      <c r="D14" s="50">
        <v>0.1171566656219607</v>
      </c>
      <c r="E14" s="51">
        <v>0</v>
      </c>
      <c r="F14" s="52">
        <v>0</v>
      </c>
    </row>
    <row r="15" spans="1:6" x14ac:dyDescent="0.3">
      <c r="A15" s="48" t="s">
        <v>60</v>
      </c>
      <c r="B15" s="49" t="s">
        <v>61</v>
      </c>
      <c r="C15" s="39">
        <v>7.790925520909385E-2</v>
      </c>
      <c r="D15" s="50">
        <v>7.788500896121564E-2</v>
      </c>
      <c r="E15" s="51">
        <v>0</v>
      </c>
      <c r="F15" s="52">
        <v>0</v>
      </c>
    </row>
    <row r="16" spans="1:6" x14ac:dyDescent="0.3">
      <c r="A16" s="48" t="s">
        <v>62</v>
      </c>
      <c r="B16" s="49" t="s">
        <v>63</v>
      </c>
      <c r="C16" s="39">
        <v>9.6300279993729865E-2</v>
      </c>
      <c r="D16" s="50">
        <v>9.6094568145171796E-2</v>
      </c>
      <c r="E16" s="51">
        <v>0</v>
      </c>
      <c r="F16" s="52">
        <v>0</v>
      </c>
    </row>
    <row r="17" spans="1:6" x14ac:dyDescent="0.3">
      <c r="A17" s="48" t="s">
        <v>64</v>
      </c>
      <c r="B17" s="49" t="s">
        <v>65</v>
      </c>
      <c r="C17" s="39">
        <v>0.13470379677066807</v>
      </c>
      <c r="D17" s="50">
        <v>0.13490094708381664</v>
      </c>
      <c r="E17" s="51">
        <v>0</v>
      </c>
      <c r="F17" s="52">
        <v>0</v>
      </c>
    </row>
    <row r="18" spans="1:6" x14ac:dyDescent="0.3">
      <c r="A18" s="48" t="s">
        <v>66</v>
      </c>
      <c r="B18" s="53" t="s">
        <v>938</v>
      </c>
      <c r="C18" s="39">
        <v>0.13513213774343097</v>
      </c>
      <c r="D18" s="50">
        <v>0.13470116222625128</v>
      </c>
      <c r="E18" s="51">
        <v>0</v>
      </c>
      <c r="F18" s="52">
        <v>0</v>
      </c>
    </row>
    <row r="19" spans="1:6" x14ac:dyDescent="0.3">
      <c r="A19" s="48" t="s">
        <v>68</v>
      </c>
      <c r="B19" s="53" t="s">
        <v>69</v>
      </c>
      <c r="C19" s="39">
        <v>0.1229861100826921</v>
      </c>
      <c r="D19" s="50">
        <v>0.12268607790351663</v>
      </c>
      <c r="E19" s="51">
        <v>0</v>
      </c>
      <c r="F19" s="52">
        <v>0</v>
      </c>
    </row>
    <row r="20" spans="1:6" x14ac:dyDescent="0.3">
      <c r="A20" s="48" t="s">
        <v>70</v>
      </c>
      <c r="B20" s="49" t="s">
        <v>71</v>
      </c>
      <c r="C20" s="39">
        <v>0.15032283860910098</v>
      </c>
      <c r="D20" s="50">
        <v>0.15030011521711556</v>
      </c>
      <c r="E20" s="51">
        <v>0</v>
      </c>
      <c r="F20" s="52">
        <v>0</v>
      </c>
    </row>
    <row r="21" spans="1:6" x14ac:dyDescent="0.3">
      <c r="A21" s="48" t="s">
        <v>72</v>
      </c>
      <c r="B21" s="49" t="s">
        <v>73</v>
      </c>
      <c r="C21" s="39">
        <v>0.22408911310703239</v>
      </c>
      <c r="D21" s="50">
        <v>0.22398243176238372</v>
      </c>
      <c r="E21" s="51">
        <v>0</v>
      </c>
      <c r="F21" s="52">
        <v>0</v>
      </c>
    </row>
    <row r="22" spans="1:6" x14ac:dyDescent="0.3">
      <c r="A22" s="48" t="s">
        <v>74</v>
      </c>
      <c r="B22" s="49" t="s">
        <v>75</v>
      </c>
      <c r="C22" s="39">
        <v>7.0183900741144348E-2</v>
      </c>
      <c r="D22" s="50">
        <v>7.0171419855318704E-2</v>
      </c>
      <c r="E22" s="51">
        <v>0</v>
      </c>
      <c r="F22" s="52">
        <v>0</v>
      </c>
    </row>
    <row r="23" spans="1:6" x14ac:dyDescent="0.3">
      <c r="A23" s="48" t="s">
        <v>76</v>
      </c>
      <c r="B23" s="49" t="s">
        <v>77</v>
      </c>
      <c r="C23" s="39">
        <v>0.13989703268164339</v>
      </c>
      <c r="D23" s="50">
        <v>0.13957643241078238</v>
      </c>
      <c r="E23" s="51">
        <v>0</v>
      </c>
      <c r="F23" s="52">
        <v>0</v>
      </c>
    </row>
    <row r="24" spans="1:6" x14ac:dyDescent="0.3">
      <c r="A24" s="48" t="s">
        <v>78</v>
      </c>
      <c r="B24" s="49" t="s">
        <v>79</v>
      </c>
      <c r="C24" s="39">
        <v>0.10781753128734597</v>
      </c>
      <c r="D24" s="50">
        <v>0.11103009872159603</v>
      </c>
      <c r="E24" s="51">
        <v>0</v>
      </c>
      <c r="F24" s="52">
        <v>0</v>
      </c>
    </row>
    <row r="25" spans="1:6" x14ac:dyDescent="0.3">
      <c r="A25" s="48" t="s">
        <v>80</v>
      </c>
      <c r="B25" s="49" t="s">
        <v>81</v>
      </c>
      <c r="C25" s="39">
        <v>9.9955442539264985E-2</v>
      </c>
      <c r="D25" s="50">
        <v>9.9812290620159977E-2</v>
      </c>
      <c r="E25" s="51">
        <v>0</v>
      </c>
      <c r="F25" s="52">
        <v>0</v>
      </c>
    </row>
    <row r="26" spans="1:6" x14ac:dyDescent="0.3">
      <c r="A26" s="48" t="s">
        <v>82</v>
      </c>
      <c r="B26" s="49" t="s">
        <v>83</v>
      </c>
      <c r="C26" s="39">
        <v>0.13839799618183785</v>
      </c>
      <c r="D26" s="50">
        <v>0.13757694328065909</v>
      </c>
      <c r="E26" s="51">
        <v>0</v>
      </c>
      <c r="F26" s="52">
        <v>0</v>
      </c>
    </row>
    <row r="27" spans="1:6" x14ac:dyDescent="0.3">
      <c r="A27" s="48" t="s">
        <v>84</v>
      </c>
      <c r="B27" s="49" t="s">
        <v>85</v>
      </c>
      <c r="C27" s="39">
        <v>0.14659963978591931</v>
      </c>
      <c r="D27" s="50">
        <v>0.14649088821747222</v>
      </c>
      <c r="E27" s="51">
        <v>0</v>
      </c>
      <c r="F27" s="52">
        <v>0</v>
      </c>
    </row>
    <row r="28" spans="1:6" x14ac:dyDescent="0.3">
      <c r="A28" s="48" t="s">
        <v>86</v>
      </c>
      <c r="B28" s="49" t="s">
        <v>939</v>
      </c>
      <c r="C28" s="39">
        <v>0.16415890841527747</v>
      </c>
      <c r="D28" s="50">
        <v>0.16366525805251478</v>
      </c>
      <c r="E28" s="51">
        <v>0</v>
      </c>
      <c r="F28" s="52">
        <v>0</v>
      </c>
    </row>
    <row r="29" spans="1:6" x14ac:dyDescent="0.3">
      <c r="A29" s="48" t="s">
        <v>88</v>
      </c>
      <c r="B29" s="49" t="s">
        <v>940</v>
      </c>
      <c r="C29" s="39">
        <v>6.131278367303683E-2</v>
      </c>
      <c r="D29" s="50">
        <v>6.1177780628393852E-2</v>
      </c>
      <c r="E29" s="51">
        <v>0</v>
      </c>
      <c r="F29" s="52">
        <v>0</v>
      </c>
    </row>
    <row r="30" spans="1:6" x14ac:dyDescent="0.3">
      <c r="A30" s="48" t="s">
        <v>90</v>
      </c>
      <c r="B30" s="49" t="s">
        <v>91</v>
      </c>
      <c r="C30" s="39">
        <v>0.11993172935080151</v>
      </c>
      <c r="D30" s="50">
        <v>0.11956921762291391</v>
      </c>
      <c r="E30" s="51">
        <v>0</v>
      </c>
      <c r="F30" s="52">
        <v>0</v>
      </c>
    </row>
    <row r="31" spans="1:6" x14ac:dyDescent="0.3">
      <c r="A31" s="48" t="s">
        <v>92</v>
      </c>
      <c r="B31" s="57" t="s">
        <v>93</v>
      </c>
      <c r="C31" s="39">
        <v>7.4922590529133304E-2</v>
      </c>
      <c r="D31" s="50">
        <v>7.4856301318227333E-2</v>
      </c>
      <c r="E31" s="51">
        <v>0</v>
      </c>
      <c r="F31" s="52">
        <v>0</v>
      </c>
    </row>
    <row r="32" spans="1:6" x14ac:dyDescent="0.3">
      <c r="A32" s="48" t="s">
        <v>94</v>
      </c>
      <c r="B32" s="49" t="s">
        <v>95</v>
      </c>
      <c r="C32" s="39">
        <v>6.7922889424080451E-2</v>
      </c>
      <c r="D32" s="50">
        <v>6.7968934864339067E-2</v>
      </c>
      <c r="E32" s="51">
        <v>0</v>
      </c>
      <c r="F32" s="52">
        <v>0</v>
      </c>
    </row>
    <row r="33" spans="1:6" x14ac:dyDescent="0.3">
      <c r="A33" s="48" t="s">
        <v>96</v>
      </c>
      <c r="B33" s="49" t="s">
        <v>97</v>
      </c>
      <c r="C33" s="39">
        <v>0.11922356792178787</v>
      </c>
      <c r="D33" s="50">
        <v>0.11904371648785553</v>
      </c>
      <c r="E33" s="51">
        <v>0</v>
      </c>
      <c r="F33" s="52">
        <v>0</v>
      </c>
    </row>
    <row r="34" spans="1:6" x14ac:dyDescent="0.3">
      <c r="A34" s="48" t="s">
        <v>98</v>
      </c>
      <c r="B34" s="49" t="s">
        <v>99</v>
      </c>
      <c r="C34" s="39">
        <v>0.19980028129864863</v>
      </c>
      <c r="D34" s="50">
        <v>0.19913543322335592</v>
      </c>
      <c r="E34" s="51">
        <v>0</v>
      </c>
      <c r="F34" s="52">
        <v>0</v>
      </c>
    </row>
    <row r="35" spans="1:6" x14ac:dyDescent="0.3">
      <c r="A35" s="48" t="s">
        <v>100</v>
      </c>
      <c r="B35" s="57" t="s">
        <v>941</v>
      </c>
      <c r="C35" s="39">
        <v>7.9319879476557206E-2</v>
      </c>
      <c r="D35" s="50">
        <v>7.9392375239321522E-2</v>
      </c>
      <c r="E35" s="51">
        <v>0</v>
      </c>
      <c r="F35" s="52">
        <v>0</v>
      </c>
    </row>
    <row r="36" spans="1:6" x14ac:dyDescent="0.3">
      <c r="A36" s="48" t="s">
        <v>102</v>
      </c>
      <c r="B36" s="49" t="s">
        <v>103</v>
      </c>
      <c r="C36" s="39">
        <v>0.15149300863441975</v>
      </c>
      <c r="D36" s="50">
        <v>0.15127915157809935</v>
      </c>
      <c r="E36" s="51">
        <v>0</v>
      </c>
      <c r="F36" s="52">
        <v>0</v>
      </c>
    </row>
    <row r="37" spans="1:6" x14ac:dyDescent="0.3">
      <c r="A37" s="48" t="s">
        <v>104</v>
      </c>
      <c r="B37" s="49" t="s">
        <v>105</v>
      </c>
      <c r="C37" s="39">
        <v>0.38064500158098274</v>
      </c>
      <c r="D37" s="50">
        <v>0.38095909847995835</v>
      </c>
      <c r="E37" s="51">
        <v>0</v>
      </c>
      <c r="F37" s="52">
        <v>0</v>
      </c>
    </row>
    <row r="38" spans="1:6" x14ac:dyDescent="0.3">
      <c r="A38" s="48" t="s">
        <v>106</v>
      </c>
      <c r="B38" s="49" t="s">
        <v>107</v>
      </c>
      <c r="C38" s="39">
        <v>0.20202245164803304</v>
      </c>
      <c r="D38" s="50">
        <v>0.20203029347568041</v>
      </c>
      <c r="E38" s="51">
        <v>0</v>
      </c>
      <c r="F38" s="52">
        <v>0</v>
      </c>
    </row>
    <row r="39" spans="1:6" x14ac:dyDescent="0.3">
      <c r="A39" s="48" t="s">
        <v>108</v>
      </c>
      <c r="B39" s="49" t="s">
        <v>109</v>
      </c>
      <c r="C39" s="39">
        <v>9.8789748976850222E-2</v>
      </c>
      <c r="D39" s="50">
        <v>9.8688258389969058E-2</v>
      </c>
      <c r="E39" s="51">
        <v>0</v>
      </c>
      <c r="F39" s="52">
        <v>0</v>
      </c>
    </row>
    <row r="40" spans="1:6" x14ac:dyDescent="0.3">
      <c r="A40" s="48" t="s">
        <v>110</v>
      </c>
      <c r="B40" s="49" t="s">
        <v>942</v>
      </c>
      <c r="C40" s="39">
        <v>7.3637250139230725E-2</v>
      </c>
      <c r="D40" s="50">
        <v>7.3776783544184404E-2</v>
      </c>
      <c r="E40" s="51">
        <v>0</v>
      </c>
      <c r="F40" s="52">
        <v>0</v>
      </c>
    </row>
    <row r="41" spans="1:6" x14ac:dyDescent="0.3">
      <c r="A41" s="48" t="s">
        <v>112</v>
      </c>
      <c r="B41" s="49" t="s">
        <v>943</v>
      </c>
      <c r="C41" s="39">
        <v>9.6915618327462233E-2</v>
      </c>
      <c r="D41" s="50">
        <v>9.7797021585243615E-2</v>
      </c>
      <c r="E41" s="51">
        <v>0</v>
      </c>
      <c r="F41" s="52">
        <v>0</v>
      </c>
    </row>
    <row r="42" spans="1:6" x14ac:dyDescent="0.3">
      <c r="A42" s="48" t="s">
        <v>114</v>
      </c>
      <c r="B42" s="49" t="s">
        <v>944</v>
      </c>
      <c r="C42" s="39">
        <v>9.4415454510374905E-2</v>
      </c>
      <c r="D42" s="50">
        <v>9.4960964820154647E-2</v>
      </c>
      <c r="E42" s="51">
        <v>0</v>
      </c>
      <c r="F42" s="52">
        <v>1</v>
      </c>
    </row>
    <row r="43" spans="1:6" x14ac:dyDescent="0.3">
      <c r="A43" s="48" t="s">
        <v>116</v>
      </c>
      <c r="B43" s="49" t="s">
        <v>945</v>
      </c>
      <c r="C43" s="39">
        <v>7.1124824283487972E-2</v>
      </c>
      <c r="D43" s="50">
        <v>7.1354060422043203E-2</v>
      </c>
      <c r="E43" s="51">
        <v>0</v>
      </c>
      <c r="F43" s="52">
        <v>0</v>
      </c>
    </row>
    <row r="44" spans="1:6" x14ac:dyDescent="0.3">
      <c r="A44" s="48" t="s">
        <v>118</v>
      </c>
      <c r="B44" s="49" t="s">
        <v>119</v>
      </c>
      <c r="C44" s="39">
        <v>0.247513940852326</v>
      </c>
      <c r="D44" s="50">
        <v>0.24744367874973047</v>
      </c>
      <c r="E44" s="51">
        <v>0</v>
      </c>
      <c r="F44" s="52">
        <v>0</v>
      </c>
    </row>
    <row r="45" spans="1:6" x14ac:dyDescent="0.3">
      <c r="A45" s="48" t="s">
        <v>120</v>
      </c>
      <c r="B45" s="49" t="s">
        <v>121</v>
      </c>
      <c r="C45" s="39">
        <v>0.24752371065560502</v>
      </c>
      <c r="D45" s="50">
        <v>0.2473777867386549</v>
      </c>
      <c r="E45" s="51">
        <v>0</v>
      </c>
      <c r="F45" s="52">
        <v>0</v>
      </c>
    </row>
    <row r="46" spans="1:6" x14ac:dyDescent="0.3">
      <c r="A46" s="48" t="s">
        <v>122</v>
      </c>
      <c r="B46" s="49" t="s">
        <v>123</v>
      </c>
      <c r="C46" s="39">
        <v>0.24801309716461375</v>
      </c>
      <c r="D46" s="50">
        <v>0.24785367874194592</v>
      </c>
      <c r="E46" s="51">
        <v>0</v>
      </c>
      <c r="F46" s="52">
        <v>0</v>
      </c>
    </row>
    <row r="47" spans="1:6" x14ac:dyDescent="0.3">
      <c r="A47" s="48" t="s">
        <v>124</v>
      </c>
      <c r="B47" s="49" t="s">
        <v>125</v>
      </c>
      <c r="C47" s="39">
        <v>0.1631061946833432</v>
      </c>
      <c r="D47" s="50">
        <v>0.16313486978839509</v>
      </c>
      <c r="E47" s="51">
        <v>0</v>
      </c>
      <c r="F47" s="52">
        <v>0</v>
      </c>
    </row>
    <row r="48" spans="1:6" x14ac:dyDescent="0.3">
      <c r="A48" s="48" t="s">
        <v>126</v>
      </c>
      <c r="B48" s="49" t="s">
        <v>127</v>
      </c>
      <c r="C48" s="39">
        <v>0.16831755359119793</v>
      </c>
      <c r="D48" s="50">
        <v>0.16803270244950208</v>
      </c>
      <c r="E48" s="51">
        <v>0</v>
      </c>
      <c r="F48" s="52">
        <v>0</v>
      </c>
    </row>
    <row r="49" spans="1:6" x14ac:dyDescent="0.3">
      <c r="A49" s="48" t="s">
        <v>128</v>
      </c>
      <c r="B49" s="57" t="s">
        <v>129</v>
      </c>
      <c r="C49" s="39">
        <v>0.10739433831652451</v>
      </c>
      <c r="D49" s="50">
        <v>0.10716211515518495</v>
      </c>
      <c r="E49" s="51">
        <v>0</v>
      </c>
      <c r="F49" s="52">
        <v>0</v>
      </c>
    </row>
    <row r="50" spans="1:6" x14ac:dyDescent="0.3">
      <c r="A50" s="48" t="s">
        <v>130</v>
      </c>
      <c r="B50" s="57" t="s">
        <v>131</v>
      </c>
      <c r="C50" s="39">
        <v>7.1220502650801668E-2</v>
      </c>
      <c r="D50" s="50">
        <v>7.1108413256792624E-2</v>
      </c>
      <c r="E50" s="51">
        <v>0</v>
      </c>
      <c r="F50" s="52">
        <v>0</v>
      </c>
    </row>
    <row r="51" spans="1:6" x14ac:dyDescent="0.3">
      <c r="A51" s="48" t="s">
        <v>132</v>
      </c>
      <c r="B51" s="57" t="s">
        <v>133</v>
      </c>
      <c r="C51" s="39">
        <v>0.12760303402597434</v>
      </c>
      <c r="D51" s="50">
        <v>0.12718512229608828</v>
      </c>
      <c r="E51" s="51">
        <v>0</v>
      </c>
      <c r="F51" s="52">
        <v>0</v>
      </c>
    </row>
    <row r="52" spans="1:6" x14ac:dyDescent="0.3">
      <c r="A52" s="48" t="s">
        <v>134</v>
      </c>
      <c r="B52" s="49" t="s">
        <v>946</v>
      </c>
      <c r="C52" s="39">
        <v>7.8426089337096591E-2</v>
      </c>
      <c r="D52" s="50">
        <v>7.8222236433411793E-2</v>
      </c>
      <c r="E52" s="51">
        <v>0</v>
      </c>
      <c r="F52" s="52">
        <v>0</v>
      </c>
    </row>
    <row r="53" spans="1:6" x14ac:dyDescent="0.3">
      <c r="A53" s="48" t="s">
        <v>136</v>
      </c>
      <c r="B53" s="49" t="s">
        <v>137</v>
      </c>
      <c r="C53" s="39">
        <v>7.2855882338935904E-2</v>
      </c>
      <c r="D53" s="50">
        <v>7.2854372476849463E-2</v>
      </c>
      <c r="E53" s="51">
        <v>0</v>
      </c>
      <c r="F53" s="52">
        <v>0</v>
      </c>
    </row>
    <row r="54" spans="1:6" x14ac:dyDescent="0.3">
      <c r="A54" s="48" t="s">
        <v>138</v>
      </c>
      <c r="B54" s="49" t="s">
        <v>947</v>
      </c>
      <c r="C54" s="39">
        <v>0.12767499408362368</v>
      </c>
      <c r="D54" s="50">
        <v>0.12753688737846269</v>
      </c>
      <c r="E54" s="51">
        <v>0</v>
      </c>
      <c r="F54" s="52">
        <v>0</v>
      </c>
    </row>
    <row r="55" spans="1:6" x14ac:dyDescent="0.3">
      <c r="A55" s="48" t="s">
        <v>140</v>
      </c>
      <c r="B55" s="49" t="s">
        <v>141</v>
      </c>
      <c r="C55" s="39">
        <v>0.15181766162837929</v>
      </c>
      <c r="D55" s="50">
        <v>0.15125916026716452</v>
      </c>
      <c r="E55" s="51">
        <v>0</v>
      </c>
      <c r="F55" s="52">
        <v>0</v>
      </c>
    </row>
    <row r="56" spans="1:6" x14ac:dyDescent="0.3">
      <c r="A56" s="54" t="s">
        <v>142</v>
      </c>
      <c r="B56" s="49" t="s">
        <v>143</v>
      </c>
      <c r="C56" s="39">
        <v>0.11179869557586769</v>
      </c>
      <c r="D56" s="50">
        <v>0.11172347608312987</v>
      </c>
      <c r="E56" s="51">
        <v>0</v>
      </c>
      <c r="F56" s="52">
        <v>0</v>
      </c>
    </row>
    <row r="57" spans="1:6" x14ac:dyDescent="0.3">
      <c r="A57" s="48" t="s">
        <v>144</v>
      </c>
      <c r="B57" s="49" t="s">
        <v>145</v>
      </c>
      <c r="C57" s="39">
        <v>0.21282960998725559</v>
      </c>
      <c r="D57" s="50">
        <v>0.21244747098144434</v>
      </c>
      <c r="E57" s="51">
        <v>0</v>
      </c>
      <c r="F57" s="52">
        <v>0</v>
      </c>
    </row>
    <row r="58" spans="1:6" x14ac:dyDescent="0.3">
      <c r="A58" s="48" t="s">
        <v>146</v>
      </c>
      <c r="B58" s="49" t="s">
        <v>147</v>
      </c>
      <c r="C58" s="39">
        <v>0.10662672709051699</v>
      </c>
      <c r="D58" s="50">
        <v>0.10742250505613647</v>
      </c>
      <c r="E58" s="51">
        <v>0</v>
      </c>
      <c r="F58" s="52">
        <v>0</v>
      </c>
    </row>
    <row r="59" spans="1:6" x14ac:dyDescent="0.3">
      <c r="A59" s="48" t="s">
        <v>148</v>
      </c>
      <c r="B59" s="49" t="s">
        <v>149</v>
      </c>
      <c r="C59" s="39">
        <v>0.10882485806927367</v>
      </c>
      <c r="D59" s="50">
        <v>0.10865168636804436</v>
      </c>
      <c r="E59" s="51">
        <v>0</v>
      </c>
      <c r="F59" s="52">
        <v>0</v>
      </c>
    </row>
    <row r="60" spans="1:6" x14ac:dyDescent="0.3">
      <c r="A60" s="48" t="s">
        <v>150</v>
      </c>
      <c r="B60" s="49" t="s">
        <v>948</v>
      </c>
      <c r="C60" s="39">
        <v>5.4389135495367572E-2</v>
      </c>
      <c r="D60" s="50">
        <v>5.4391727802179712E-2</v>
      </c>
      <c r="E60" s="51">
        <v>0</v>
      </c>
      <c r="F60" s="52">
        <v>0</v>
      </c>
    </row>
    <row r="61" spans="1:6" x14ac:dyDescent="0.3">
      <c r="A61" s="48" t="s">
        <v>152</v>
      </c>
      <c r="B61" s="49" t="s">
        <v>153</v>
      </c>
      <c r="C61" s="79">
        <v>0.21657215163982763</v>
      </c>
      <c r="D61" s="58">
        <v>0.21904616226648374</v>
      </c>
      <c r="E61" s="51">
        <v>0</v>
      </c>
      <c r="F61" s="52">
        <v>0</v>
      </c>
    </row>
    <row r="62" spans="1:6" x14ac:dyDescent="0.3">
      <c r="A62" s="48" t="s">
        <v>154</v>
      </c>
      <c r="B62" s="49" t="s">
        <v>155</v>
      </c>
      <c r="C62" s="79">
        <v>0.10513486752560333</v>
      </c>
      <c r="D62" s="58">
        <v>0.104638727298607</v>
      </c>
      <c r="E62" s="51">
        <v>0</v>
      </c>
      <c r="F62" s="52">
        <v>0</v>
      </c>
    </row>
    <row r="63" spans="1:6" x14ac:dyDescent="0.3">
      <c r="A63" s="48" t="s">
        <v>156</v>
      </c>
      <c r="B63" s="49" t="s">
        <v>157</v>
      </c>
      <c r="C63" s="79">
        <v>0.18467753501618112</v>
      </c>
      <c r="D63" s="58">
        <v>0.18420105236120746</v>
      </c>
      <c r="E63" s="51">
        <v>0</v>
      </c>
      <c r="F63" s="52">
        <v>0</v>
      </c>
    </row>
    <row r="64" spans="1:6" x14ac:dyDescent="0.3">
      <c r="A64" s="48" t="s">
        <v>158</v>
      </c>
      <c r="B64" s="49" t="s">
        <v>949</v>
      </c>
      <c r="C64" s="79">
        <v>0.13454978731893574</v>
      </c>
      <c r="D64" s="58">
        <v>0.13436784033717092</v>
      </c>
      <c r="E64" s="51">
        <v>0</v>
      </c>
      <c r="F64" s="52">
        <v>0</v>
      </c>
    </row>
    <row r="65" spans="1:6" x14ac:dyDescent="0.3">
      <c r="A65" s="48" t="s">
        <v>160</v>
      </c>
      <c r="B65" s="49" t="s">
        <v>161</v>
      </c>
      <c r="C65" s="79">
        <v>0.12236456345339186</v>
      </c>
      <c r="D65" s="58">
        <v>0.12198071401712149</v>
      </c>
      <c r="E65" s="51">
        <v>0</v>
      </c>
      <c r="F65" s="52">
        <v>0</v>
      </c>
    </row>
    <row r="66" spans="1:6" x14ac:dyDescent="0.3">
      <c r="A66" s="48" t="s">
        <v>162</v>
      </c>
      <c r="B66" s="49" t="s">
        <v>950</v>
      </c>
      <c r="C66" s="39">
        <v>8.0019934180381086E-2</v>
      </c>
      <c r="D66" s="58">
        <v>7.9985675314341753E-2</v>
      </c>
      <c r="E66" s="51">
        <v>0</v>
      </c>
      <c r="F66" s="52">
        <v>0</v>
      </c>
    </row>
    <row r="67" spans="1:6" x14ac:dyDescent="0.3">
      <c r="A67" s="48" t="s">
        <v>164</v>
      </c>
      <c r="B67" s="53" t="s">
        <v>165</v>
      </c>
      <c r="C67" s="39">
        <v>0.12641358454811336</v>
      </c>
      <c r="D67" s="50">
        <v>0.12618369429594892</v>
      </c>
      <c r="E67" s="51">
        <v>0</v>
      </c>
      <c r="F67" s="52">
        <v>0</v>
      </c>
    </row>
    <row r="68" spans="1:6" x14ac:dyDescent="0.3">
      <c r="A68" s="48" t="s">
        <v>166</v>
      </c>
      <c r="B68" s="49" t="s">
        <v>951</v>
      </c>
      <c r="C68" s="39">
        <v>5.9424920783824803E-2</v>
      </c>
      <c r="D68" s="50">
        <v>5.917997301101173E-2</v>
      </c>
      <c r="E68" s="51">
        <v>0</v>
      </c>
      <c r="F68" s="52">
        <v>0</v>
      </c>
    </row>
    <row r="69" spans="1:6" x14ac:dyDescent="0.3">
      <c r="A69" s="48" t="s">
        <v>168</v>
      </c>
      <c r="B69" s="49" t="s">
        <v>952</v>
      </c>
      <c r="C69" s="39">
        <v>7.8055068976829983E-2</v>
      </c>
      <c r="D69" s="50">
        <v>7.7781116010863016E-2</v>
      </c>
      <c r="E69" s="51">
        <v>0</v>
      </c>
      <c r="F69" s="52">
        <v>0</v>
      </c>
    </row>
    <row r="70" spans="1:6" x14ac:dyDescent="0.3">
      <c r="A70" s="48" t="s">
        <v>170</v>
      </c>
      <c r="B70" s="49" t="s">
        <v>171</v>
      </c>
      <c r="C70" s="39">
        <v>0.14117811372955355</v>
      </c>
      <c r="D70" s="50">
        <v>0.14156180260052614</v>
      </c>
      <c r="E70" s="51">
        <v>0</v>
      </c>
      <c r="F70" s="52">
        <v>0</v>
      </c>
    </row>
    <row r="71" spans="1:6" x14ac:dyDescent="0.3">
      <c r="A71" s="48" t="s">
        <v>172</v>
      </c>
      <c r="B71" s="49" t="s">
        <v>173</v>
      </c>
      <c r="C71" s="39">
        <v>7.1533916985457524E-2</v>
      </c>
      <c r="D71" s="50">
        <v>7.1481658739610765E-2</v>
      </c>
      <c r="E71" s="51">
        <v>0</v>
      </c>
      <c r="F71" s="52">
        <v>0</v>
      </c>
    </row>
    <row r="72" spans="1:6" x14ac:dyDescent="0.3">
      <c r="A72" s="48" t="s">
        <v>174</v>
      </c>
      <c r="B72" s="49" t="s">
        <v>175</v>
      </c>
      <c r="C72" s="39">
        <v>0.18996473382610501</v>
      </c>
      <c r="D72" s="50">
        <v>0.18992415421567771</v>
      </c>
      <c r="E72" s="51">
        <v>0</v>
      </c>
      <c r="F72" s="52">
        <v>0</v>
      </c>
    </row>
    <row r="73" spans="1:6" x14ac:dyDescent="0.3">
      <c r="A73" s="48" t="s">
        <v>176</v>
      </c>
      <c r="B73" s="49" t="s">
        <v>177</v>
      </c>
      <c r="C73" s="39">
        <v>6.9711364631150533E-2</v>
      </c>
      <c r="D73" s="50">
        <v>7.0159718777145774E-2</v>
      </c>
      <c r="E73" s="51">
        <v>0</v>
      </c>
      <c r="F73" s="52">
        <v>0</v>
      </c>
    </row>
    <row r="74" spans="1:6" x14ac:dyDescent="0.3">
      <c r="A74" s="48" t="s">
        <v>178</v>
      </c>
      <c r="B74" s="49" t="s">
        <v>179</v>
      </c>
      <c r="C74" s="39">
        <v>0.23462207404538293</v>
      </c>
      <c r="D74" s="50">
        <v>0.23410222762553995</v>
      </c>
      <c r="E74" s="51">
        <v>0</v>
      </c>
      <c r="F74" s="52">
        <v>0</v>
      </c>
    </row>
    <row r="75" spans="1:6" x14ac:dyDescent="0.3">
      <c r="A75" s="48" t="s">
        <v>180</v>
      </c>
      <c r="B75" s="49" t="s">
        <v>181</v>
      </c>
      <c r="C75" s="39">
        <v>0.10473976029217277</v>
      </c>
      <c r="D75" s="50">
        <v>0.10469652312401551</v>
      </c>
      <c r="E75" s="51">
        <v>0</v>
      </c>
      <c r="F75" s="52">
        <v>0</v>
      </c>
    </row>
    <row r="76" spans="1:6" x14ac:dyDescent="0.3">
      <c r="A76" s="48" t="s">
        <v>182</v>
      </c>
      <c r="B76" s="80" t="s">
        <v>953</v>
      </c>
      <c r="C76" s="39">
        <v>7.6676219396266537E-2</v>
      </c>
      <c r="D76" s="50">
        <v>7.6953428023630394E-2</v>
      </c>
      <c r="E76" s="51">
        <v>0</v>
      </c>
      <c r="F76" s="52">
        <v>0</v>
      </c>
    </row>
    <row r="77" spans="1:6" x14ac:dyDescent="0.3">
      <c r="A77" s="48" t="s">
        <v>184</v>
      </c>
      <c r="B77" s="80" t="s">
        <v>185</v>
      </c>
      <c r="C77" s="39">
        <v>0.18622257445295062</v>
      </c>
      <c r="D77" s="50">
        <v>0.18554353577214405</v>
      </c>
      <c r="E77" s="51">
        <v>0</v>
      </c>
      <c r="F77" s="52">
        <v>0</v>
      </c>
    </row>
    <row r="78" spans="1:6" x14ac:dyDescent="0.3">
      <c r="A78" s="48" t="s">
        <v>186</v>
      </c>
      <c r="B78" s="49" t="s">
        <v>187</v>
      </c>
      <c r="C78" s="39">
        <v>6.2706915335981259E-2</v>
      </c>
      <c r="D78" s="50">
        <v>6.2726837298012511E-2</v>
      </c>
      <c r="E78" s="51">
        <v>0</v>
      </c>
      <c r="F78" s="52">
        <v>0</v>
      </c>
    </row>
    <row r="79" spans="1:6" x14ac:dyDescent="0.3">
      <c r="A79" s="48" t="s">
        <v>188</v>
      </c>
      <c r="B79" s="49" t="s">
        <v>189</v>
      </c>
      <c r="C79" s="39">
        <v>0.16271276034384252</v>
      </c>
      <c r="D79" s="50">
        <v>0.16249358165324768</v>
      </c>
      <c r="E79" s="51">
        <v>0</v>
      </c>
      <c r="F79" s="52">
        <v>0</v>
      </c>
    </row>
    <row r="80" spans="1:6" x14ac:dyDescent="0.3">
      <c r="A80" s="48" t="s">
        <v>190</v>
      </c>
      <c r="B80" s="49" t="s">
        <v>191</v>
      </c>
      <c r="C80" s="39">
        <v>9.2618721452658856E-2</v>
      </c>
      <c r="D80" s="50">
        <v>9.2333519291063121E-2</v>
      </c>
      <c r="E80" s="51">
        <v>0</v>
      </c>
      <c r="F80" s="52">
        <v>0</v>
      </c>
    </row>
    <row r="81" spans="1:6" x14ac:dyDescent="0.3">
      <c r="A81" s="48" t="s">
        <v>192</v>
      </c>
      <c r="B81" s="49" t="s">
        <v>193</v>
      </c>
      <c r="C81" s="39">
        <v>0.24378776135620703</v>
      </c>
      <c r="D81" s="50">
        <v>0.24382376728769814</v>
      </c>
      <c r="E81" s="51">
        <v>0</v>
      </c>
      <c r="F81" s="52">
        <v>0</v>
      </c>
    </row>
    <row r="82" spans="1:6" x14ac:dyDescent="0.3">
      <c r="A82" s="48" t="s">
        <v>194</v>
      </c>
      <c r="B82" s="49" t="s">
        <v>195</v>
      </c>
      <c r="C82" s="39">
        <v>0.1152699101571153</v>
      </c>
      <c r="D82" s="50">
        <v>0.11507500061867293</v>
      </c>
      <c r="E82" s="51">
        <v>0</v>
      </c>
      <c r="F82" s="52">
        <v>0</v>
      </c>
    </row>
    <row r="83" spans="1:6" x14ac:dyDescent="0.3">
      <c r="A83" s="48" t="s">
        <v>196</v>
      </c>
      <c r="B83" s="49" t="s">
        <v>197</v>
      </c>
      <c r="C83" s="39">
        <v>9.1302575780621939E-2</v>
      </c>
      <c r="D83" s="50">
        <v>9.102997958176777E-2</v>
      </c>
      <c r="E83" s="51">
        <v>0</v>
      </c>
      <c r="F83" s="52">
        <v>0</v>
      </c>
    </row>
    <row r="84" spans="1:6" x14ac:dyDescent="0.3">
      <c r="A84" s="48" t="s">
        <v>198</v>
      </c>
      <c r="B84" s="49" t="s">
        <v>199</v>
      </c>
      <c r="C84" s="39">
        <v>0.1367461374223935</v>
      </c>
      <c r="D84" s="50">
        <v>0.13655221141504675</v>
      </c>
      <c r="E84" s="51">
        <v>0</v>
      </c>
      <c r="F84" s="52">
        <v>0</v>
      </c>
    </row>
    <row r="85" spans="1:6" x14ac:dyDescent="0.3">
      <c r="A85" s="48" t="s">
        <v>200</v>
      </c>
      <c r="B85" s="49" t="s">
        <v>201</v>
      </c>
      <c r="C85" s="39">
        <v>8.599096776580456E-2</v>
      </c>
      <c r="D85" s="50">
        <v>8.5874436626759837E-2</v>
      </c>
      <c r="E85" s="51">
        <v>0</v>
      </c>
      <c r="F85" s="52">
        <v>0</v>
      </c>
    </row>
    <row r="86" spans="1:6" x14ac:dyDescent="0.3">
      <c r="A86" s="48" t="s">
        <v>202</v>
      </c>
      <c r="B86" s="49" t="s">
        <v>203</v>
      </c>
      <c r="C86" s="39">
        <v>0.17461868834366906</v>
      </c>
      <c r="D86" s="50">
        <v>0.17387002050099323</v>
      </c>
      <c r="E86" s="51">
        <v>0</v>
      </c>
      <c r="F86" s="52">
        <v>0</v>
      </c>
    </row>
    <row r="87" spans="1:6" x14ac:dyDescent="0.3">
      <c r="A87" s="48" t="s">
        <v>204</v>
      </c>
      <c r="B87" s="57" t="s">
        <v>205</v>
      </c>
      <c r="C87" s="39">
        <v>6.4691288564543731E-2</v>
      </c>
      <c r="D87" s="50">
        <v>6.521633135863375E-2</v>
      </c>
      <c r="E87" s="51">
        <v>0</v>
      </c>
      <c r="F87" s="52">
        <v>0</v>
      </c>
    </row>
    <row r="88" spans="1:6" x14ac:dyDescent="0.3">
      <c r="A88" s="48" t="s">
        <v>206</v>
      </c>
      <c r="B88" s="53" t="s">
        <v>207</v>
      </c>
      <c r="C88" s="39">
        <v>0.10626142978644937</v>
      </c>
      <c r="D88" s="50">
        <v>0.10625514244770938</v>
      </c>
      <c r="E88" s="51">
        <v>0</v>
      </c>
      <c r="F88" s="52">
        <v>0</v>
      </c>
    </row>
    <row r="89" spans="1:6" x14ac:dyDescent="0.3">
      <c r="A89" s="48" t="s">
        <v>208</v>
      </c>
      <c r="B89" s="53" t="s">
        <v>209</v>
      </c>
      <c r="C89" s="39">
        <v>0.18835150868094869</v>
      </c>
      <c r="D89" s="50">
        <v>0.18804886950825139</v>
      </c>
      <c r="E89" s="51">
        <v>0</v>
      </c>
      <c r="F89" s="52">
        <v>0</v>
      </c>
    </row>
    <row r="90" spans="1:6" x14ac:dyDescent="0.3">
      <c r="A90" s="48" t="s">
        <v>210</v>
      </c>
      <c r="B90" s="53" t="s">
        <v>211</v>
      </c>
      <c r="C90" s="39">
        <v>8.8021784923091401E-2</v>
      </c>
      <c r="D90" s="50">
        <v>8.7474883117491298E-2</v>
      </c>
      <c r="E90" s="51">
        <v>0</v>
      </c>
      <c r="F90" s="52">
        <v>0</v>
      </c>
    </row>
    <row r="91" spans="1:6" x14ac:dyDescent="0.3">
      <c r="A91" s="48" t="s">
        <v>212</v>
      </c>
      <c r="B91" s="57" t="s">
        <v>213</v>
      </c>
      <c r="C91" s="39">
        <v>0.24724720486831001</v>
      </c>
      <c r="D91" s="50">
        <v>0.24714524945044403</v>
      </c>
      <c r="E91" s="51">
        <v>0</v>
      </c>
      <c r="F91" s="52">
        <v>0</v>
      </c>
    </row>
    <row r="92" spans="1:6" x14ac:dyDescent="0.3">
      <c r="A92" s="48" t="s">
        <v>214</v>
      </c>
      <c r="B92" s="53" t="s">
        <v>215</v>
      </c>
      <c r="C92" s="39">
        <v>0.17730998759721697</v>
      </c>
      <c r="D92" s="50">
        <v>0.17841962923586385</v>
      </c>
      <c r="E92" s="51">
        <v>0</v>
      </c>
      <c r="F92" s="52">
        <v>0</v>
      </c>
    </row>
    <row r="93" spans="1:6" x14ac:dyDescent="0.3">
      <c r="A93" s="48" t="s">
        <v>216</v>
      </c>
      <c r="B93" s="53" t="s">
        <v>217</v>
      </c>
      <c r="C93" s="39">
        <v>0.17644929060211564</v>
      </c>
      <c r="D93" s="50">
        <v>0.17602371607006365</v>
      </c>
      <c r="E93" s="51">
        <v>0</v>
      </c>
      <c r="F93" s="52">
        <v>0</v>
      </c>
    </row>
    <row r="94" spans="1:6" x14ac:dyDescent="0.3">
      <c r="A94" s="48" t="s">
        <v>218</v>
      </c>
      <c r="B94" s="57" t="s">
        <v>219</v>
      </c>
      <c r="C94" s="39">
        <v>0.1412399638960026</v>
      </c>
      <c r="D94" s="50">
        <v>0.14122201441060975</v>
      </c>
      <c r="E94" s="51">
        <v>0</v>
      </c>
      <c r="F94" s="52">
        <v>0</v>
      </c>
    </row>
    <row r="95" spans="1:6" x14ac:dyDescent="0.3">
      <c r="A95" s="48" t="s">
        <v>220</v>
      </c>
      <c r="B95" s="49" t="s">
        <v>221</v>
      </c>
      <c r="C95" s="39">
        <v>0.11369404664209926</v>
      </c>
      <c r="D95" s="50">
        <v>0.1134973210983018</v>
      </c>
      <c r="E95" s="51">
        <v>0</v>
      </c>
      <c r="F95" s="52">
        <v>0</v>
      </c>
    </row>
    <row r="96" spans="1:6" x14ac:dyDescent="0.3">
      <c r="A96" s="48" t="s">
        <v>222</v>
      </c>
      <c r="B96" s="49" t="s">
        <v>223</v>
      </c>
      <c r="C96" s="39">
        <v>0.25814142896781872</v>
      </c>
      <c r="D96" s="50">
        <v>0.25805918919537973</v>
      </c>
      <c r="E96" s="51">
        <v>0</v>
      </c>
      <c r="F96" s="52">
        <v>0</v>
      </c>
    </row>
    <row r="97" spans="1:6" x14ac:dyDescent="0.3">
      <c r="A97" s="48" t="s">
        <v>224</v>
      </c>
      <c r="B97" s="49" t="s">
        <v>225</v>
      </c>
      <c r="C97" s="39">
        <v>0.29259200879819924</v>
      </c>
      <c r="D97" s="50">
        <v>0.29261385169146048</v>
      </c>
      <c r="E97" s="51">
        <v>0</v>
      </c>
      <c r="F97" s="52">
        <v>0</v>
      </c>
    </row>
    <row r="98" spans="1:6" x14ac:dyDescent="0.3">
      <c r="A98" s="48" t="s">
        <v>226</v>
      </c>
      <c r="B98" s="49" t="s">
        <v>227</v>
      </c>
      <c r="C98" s="39">
        <v>0.15222979423442728</v>
      </c>
      <c r="D98" s="50">
        <v>0.15182369876519081</v>
      </c>
      <c r="E98" s="51">
        <v>0</v>
      </c>
      <c r="F98" s="52">
        <v>0</v>
      </c>
    </row>
    <row r="99" spans="1:6" x14ac:dyDescent="0.3">
      <c r="A99" s="48" t="s">
        <v>228</v>
      </c>
      <c r="B99" s="57" t="s">
        <v>229</v>
      </c>
      <c r="C99" s="39">
        <v>6.3522597991874874E-2</v>
      </c>
      <c r="D99" s="50">
        <v>6.3391125673692594E-2</v>
      </c>
      <c r="E99" s="51">
        <v>0</v>
      </c>
      <c r="F99" s="52">
        <v>0</v>
      </c>
    </row>
    <row r="100" spans="1:6" x14ac:dyDescent="0.3">
      <c r="A100" s="48" t="s">
        <v>230</v>
      </c>
      <c r="B100" s="49" t="s">
        <v>231</v>
      </c>
      <c r="C100" s="39">
        <v>6.5542562867402884E-2</v>
      </c>
      <c r="D100" s="50">
        <v>6.5548554287697125E-2</v>
      </c>
      <c r="E100" s="51">
        <v>0</v>
      </c>
      <c r="F100" s="52">
        <v>0</v>
      </c>
    </row>
    <row r="101" spans="1:6" x14ac:dyDescent="0.3">
      <c r="A101" s="48" t="s">
        <v>232</v>
      </c>
      <c r="B101" s="49" t="s">
        <v>233</v>
      </c>
      <c r="C101" s="39">
        <v>6.0161779250080684E-2</v>
      </c>
      <c r="D101" s="50">
        <v>6.0166341564105739E-2</v>
      </c>
      <c r="E101" s="51">
        <v>0</v>
      </c>
      <c r="F101" s="52">
        <v>0</v>
      </c>
    </row>
    <row r="102" spans="1:6" x14ac:dyDescent="0.3">
      <c r="A102" s="48" t="s">
        <v>234</v>
      </c>
      <c r="B102" s="49" t="s">
        <v>235</v>
      </c>
      <c r="C102" s="39">
        <v>0.22287643208948757</v>
      </c>
      <c r="D102" s="50">
        <v>0.22231510606768248</v>
      </c>
      <c r="E102" s="51">
        <v>0</v>
      </c>
      <c r="F102" s="52">
        <v>0</v>
      </c>
    </row>
    <row r="103" spans="1:6" x14ac:dyDescent="0.3">
      <c r="A103" s="48" t="s">
        <v>236</v>
      </c>
      <c r="B103" s="49" t="s">
        <v>237</v>
      </c>
      <c r="C103" s="39">
        <v>0.13402115346561075</v>
      </c>
      <c r="D103" s="50">
        <v>0.13402758793158842</v>
      </c>
      <c r="E103" s="51">
        <v>0</v>
      </c>
      <c r="F103" s="52">
        <v>0</v>
      </c>
    </row>
    <row r="104" spans="1:6" x14ac:dyDescent="0.3">
      <c r="A104" s="48" t="s">
        <v>238</v>
      </c>
      <c r="B104" s="49" t="s">
        <v>239</v>
      </c>
      <c r="C104" s="39">
        <v>0.20680627323090653</v>
      </c>
      <c r="D104" s="50">
        <v>0.20662922185351912</v>
      </c>
      <c r="E104" s="51">
        <v>0</v>
      </c>
      <c r="F104" s="52">
        <v>0</v>
      </c>
    </row>
    <row r="105" spans="1:6" x14ac:dyDescent="0.3">
      <c r="A105" s="48" t="s">
        <v>240</v>
      </c>
      <c r="B105" s="49" t="s">
        <v>241</v>
      </c>
      <c r="C105" s="39">
        <v>0.26115758668261158</v>
      </c>
      <c r="D105" s="50">
        <v>0.26049111547984916</v>
      </c>
      <c r="E105" s="51">
        <v>0</v>
      </c>
      <c r="F105" s="52">
        <v>0</v>
      </c>
    </row>
    <row r="106" spans="1:6" x14ac:dyDescent="0.3">
      <c r="A106" s="48" t="s">
        <v>242</v>
      </c>
      <c r="B106" s="49" t="s">
        <v>243</v>
      </c>
      <c r="C106" s="39">
        <v>0.26286424696952876</v>
      </c>
      <c r="D106" s="50">
        <v>0.26218884651862678</v>
      </c>
      <c r="E106" s="51">
        <v>0</v>
      </c>
      <c r="F106" s="52">
        <v>0</v>
      </c>
    </row>
    <row r="107" spans="1:6" x14ac:dyDescent="0.3">
      <c r="A107" s="48" t="s">
        <v>244</v>
      </c>
      <c r="B107" s="49" t="s">
        <v>245</v>
      </c>
      <c r="C107" s="39">
        <v>0.26352137399688969</v>
      </c>
      <c r="D107" s="50">
        <v>0.26283289650297637</v>
      </c>
      <c r="E107" s="51">
        <v>0</v>
      </c>
      <c r="F107" s="52">
        <v>0</v>
      </c>
    </row>
    <row r="108" spans="1:6" x14ac:dyDescent="0.3">
      <c r="A108" s="48" t="s">
        <v>246</v>
      </c>
      <c r="B108" s="57" t="s">
        <v>247</v>
      </c>
      <c r="C108" s="39">
        <v>0.26403325593117705</v>
      </c>
      <c r="D108" s="50">
        <v>0.2633550590410047</v>
      </c>
      <c r="E108" s="51">
        <v>0</v>
      </c>
      <c r="F108" s="52">
        <v>0</v>
      </c>
    </row>
    <row r="109" spans="1:6" x14ac:dyDescent="0.3">
      <c r="A109" s="48" t="s">
        <v>248</v>
      </c>
      <c r="B109" s="49" t="s">
        <v>249</v>
      </c>
      <c r="C109" s="39">
        <v>9.0846038132992482E-2</v>
      </c>
      <c r="D109" s="50">
        <v>9.0846558214812773E-2</v>
      </c>
      <c r="E109" s="51">
        <v>0</v>
      </c>
      <c r="F109" s="52">
        <v>0</v>
      </c>
    </row>
    <row r="110" spans="1:6" x14ac:dyDescent="0.3">
      <c r="A110" s="48" t="s">
        <v>250</v>
      </c>
      <c r="B110" s="57" t="s">
        <v>251</v>
      </c>
      <c r="C110" s="39">
        <v>6.4484287932978168E-2</v>
      </c>
      <c r="D110" s="50">
        <v>6.4411786824911776E-2</v>
      </c>
      <c r="E110" s="51">
        <v>0</v>
      </c>
      <c r="F110" s="52">
        <v>0</v>
      </c>
    </row>
    <row r="111" spans="1:6" x14ac:dyDescent="0.3">
      <c r="A111" s="48" t="s">
        <v>252</v>
      </c>
      <c r="B111" s="49" t="s">
        <v>253</v>
      </c>
      <c r="C111" s="39">
        <v>0.18434910806763363</v>
      </c>
      <c r="D111" s="50">
        <v>0.1843163497669644</v>
      </c>
      <c r="E111" s="51">
        <v>0</v>
      </c>
      <c r="F111" s="52">
        <v>0</v>
      </c>
    </row>
    <row r="112" spans="1:6" x14ac:dyDescent="0.3">
      <c r="A112" s="48" t="s">
        <v>254</v>
      </c>
      <c r="B112" s="49" t="s">
        <v>255</v>
      </c>
      <c r="C112" s="39">
        <v>0.21432761885579521</v>
      </c>
      <c r="D112" s="50">
        <v>0.21415565970023445</v>
      </c>
      <c r="E112" s="51">
        <v>0</v>
      </c>
      <c r="F112" s="52">
        <v>0</v>
      </c>
    </row>
    <row r="113" spans="1:6" x14ac:dyDescent="0.3">
      <c r="A113" s="48" t="s">
        <v>256</v>
      </c>
      <c r="B113" s="49" t="s">
        <v>257</v>
      </c>
      <c r="C113" s="39">
        <v>0.2003724103758513</v>
      </c>
      <c r="D113" s="50">
        <v>0.20000860648828472</v>
      </c>
      <c r="E113" s="51">
        <v>0</v>
      </c>
      <c r="F113" s="52">
        <v>0</v>
      </c>
    </row>
    <row r="114" spans="1:6" x14ac:dyDescent="0.3">
      <c r="A114" s="48" t="s">
        <v>258</v>
      </c>
      <c r="B114" s="49" t="s">
        <v>259</v>
      </c>
      <c r="C114" s="39">
        <v>0.10391743395238223</v>
      </c>
      <c r="D114" s="50">
        <v>0.10367810187071282</v>
      </c>
      <c r="E114" s="51">
        <v>0</v>
      </c>
      <c r="F114" s="52">
        <v>0</v>
      </c>
    </row>
    <row r="115" spans="1:6" x14ac:dyDescent="0.3">
      <c r="A115" s="48" t="s">
        <v>260</v>
      </c>
      <c r="B115" s="49" t="s">
        <v>261</v>
      </c>
      <c r="C115" s="39">
        <v>0.2762402108885027</v>
      </c>
      <c r="D115" s="50">
        <v>0.27520775284892224</v>
      </c>
      <c r="E115" s="51">
        <v>0</v>
      </c>
      <c r="F115" s="52">
        <v>0</v>
      </c>
    </row>
    <row r="116" spans="1:6" x14ac:dyDescent="0.3">
      <c r="A116" s="48" t="s">
        <v>262</v>
      </c>
      <c r="B116" s="49" t="s">
        <v>263</v>
      </c>
      <c r="C116" s="39">
        <v>0.2000713135253383</v>
      </c>
      <c r="D116" s="50">
        <v>0.1994774410138066</v>
      </c>
      <c r="E116" s="51">
        <v>0</v>
      </c>
      <c r="F116" s="52">
        <v>0</v>
      </c>
    </row>
    <row r="117" spans="1:6" x14ac:dyDescent="0.3">
      <c r="A117" s="48" t="s">
        <v>264</v>
      </c>
      <c r="B117" s="49" t="s">
        <v>265</v>
      </c>
      <c r="C117" s="39">
        <v>0.10980761769616817</v>
      </c>
      <c r="D117" s="50">
        <v>0.10967516833253593</v>
      </c>
      <c r="E117" s="51">
        <v>0</v>
      </c>
      <c r="F117" s="52">
        <v>0</v>
      </c>
    </row>
    <row r="118" spans="1:6" x14ac:dyDescent="0.3">
      <c r="A118" s="48" t="s">
        <v>266</v>
      </c>
      <c r="B118" s="49" t="s">
        <v>267</v>
      </c>
      <c r="C118" s="39">
        <v>6.1735214133775376E-2</v>
      </c>
      <c r="D118" s="50">
        <v>6.1578427884307264E-2</v>
      </c>
      <c r="E118" s="51">
        <v>0</v>
      </c>
      <c r="F118" s="52">
        <v>0</v>
      </c>
    </row>
    <row r="119" spans="1:6" x14ac:dyDescent="0.3">
      <c r="A119" s="48" t="s">
        <v>268</v>
      </c>
      <c r="B119" s="49" t="s">
        <v>269</v>
      </c>
      <c r="C119" s="39">
        <v>9.4592456489070498E-2</v>
      </c>
      <c r="D119" s="50">
        <v>9.4240882350388994E-2</v>
      </c>
      <c r="E119" s="51">
        <v>0</v>
      </c>
      <c r="F119" s="52">
        <v>0</v>
      </c>
    </row>
    <row r="120" spans="1:6" x14ac:dyDescent="0.3">
      <c r="A120" s="48" t="s">
        <v>270</v>
      </c>
      <c r="B120" s="49" t="s">
        <v>271</v>
      </c>
      <c r="C120" s="39">
        <v>0.21871775150956474</v>
      </c>
      <c r="D120" s="50">
        <v>0.21822084963694832</v>
      </c>
      <c r="E120" s="51">
        <v>0</v>
      </c>
      <c r="F120" s="52">
        <v>0</v>
      </c>
    </row>
    <row r="121" spans="1:6" x14ac:dyDescent="0.3">
      <c r="A121" s="48" t="s">
        <v>272</v>
      </c>
      <c r="B121" s="49" t="s">
        <v>273</v>
      </c>
      <c r="C121" s="39">
        <v>9.7528734959813707E-2</v>
      </c>
      <c r="D121" s="50">
        <v>9.7287784376143896E-2</v>
      </c>
      <c r="E121" s="51">
        <v>0</v>
      </c>
      <c r="F121" s="52">
        <v>0</v>
      </c>
    </row>
    <row r="122" spans="1:6" x14ac:dyDescent="0.3">
      <c r="A122" s="48" t="s">
        <v>274</v>
      </c>
      <c r="B122" s="49" t="s">
        <v>275</v>
      </c>
      <c r="C122" s="39">
        <v>9.5638288179488454E-2</v>
      </c>
      <c r="D122" s="50">
        <v>9.5449369664567227E-2</v>
      </c>
      <c r="E122" s="51">
        <v>0</v>
      </c>
      <c r="F122" s="52">
        <v>0</v>
      </c>
    </row>
    <row r="123" spans="1:6" x14ac:dyDescent="0.3">
      <c r="A123" s="48" t="s">
        <v>276</v>
      </c>
      <c r="B123" s="49" t="s">
        <v>954</v>
      </c>
      <c r="C123" s="39">
        <v>6.2760673957480237E-2</v>
      </c>
      <c r="D123" s="50">
        <v>6.2538952751456711E-2</v>
      </c>
      <c r="E123" s="51">
        <v>0</v>
      </c>
      <c r="F123" s="52">
        <v>0</v>
      </c>
    </row>
    <row r="124" spans="1:6" x14ac:dyDescent="0.3">
      <c r="A124" s="48" t="s">
        <v>278</v>
      </c>
      <c r="B124" s="49" t="s">
        <v>955</v>
      </c>
      <c r="C124" s="39">
        <v>0.13667803923734317</v>
      </c>
      <c r="D124" s="50">
        <v>0.13632751292030648</v>
      </c>
      <c r="E124" s="51">
        <v>0</v>
      </c>
      <c r="F124" s="52">
        <v>0</v>
      </c>
    </row>
    <row r="125" spans="1:6" x14ac:dyDescent="0.3">
      <c r="A125" s="48" t="s">
        <v>280</v>
      </c>
      <c r="B125" s="49" t="s">
        <v>281</v>
      </c>
      <c r="C125" s="39">
        <v>0.39603183133340414</v>
      </c>
      <c r="D125" s="50">
        <v>0.39592460205811764</v>
      </c>
      <c r="E125" s="51">
        <v>0</v>
      </c>
      <c r="F125" s="52">
        <v>0</v>
      </c>
    </row>
    <row r="126" spans="1:6" x14ac:dyDescent="0.3">
      <c r="A126" s="48" t="s">
        <v>282</v>
      </c>
      <c r="B126" s="49" t="s">
        <v>283</v>
      </c>
      <c r="C126" s="39">
        <v>0.3111896463645521</v>
      </c>
      <c r="D126" s="50">
        <v>0.3154655731559321</v>
      </c>
      <c r="E126" s="51">
        <v>0</v>
      </c>
      <c r="F126" s="52">
        <v>0</v>
      </c>
    </row>
    <row r="127" spans="1:6" x14ac:dyDescent="0.3">
      <c r="A127" s="48" t="s">
        <v>284</v>
      </c>
      <c r="B127" s="57" t="s">
        <v>285</v>
      </c>
      <c r="C127" s="39">
        <v>0.15920841096813157</v>
      </c>
      <c r="D127" s="50">
        <v>0.15847161965309636</v>
      </c>
      <c r="E127" s="51">
        <v>0</v>
      </c>
      <c r="F127" s="52">
        <v>0</v>
      </c>
    </row>
    <row r="128" spans="1:6" x14ac:dyDescent="0.3">
      <c r="A128" s="48" t="s">
        <v>286</v>
      </c>
      <c r="B128" s="81" t="s">
        <v>287</v>
      </c>
      <c r="C128" s="39">
        <v>8.7134111269761672E-2</v>
      </c>
      <c r="D128" s="50">
        <v>8.7164429606687521E-2</v>
      </c>
      <c r="E128" s="51">
        <v>0</v>
      </c>
      <c r="F128" s="52">
        <v>0</v>
      </c>
    </row>
    <row r="129" spans="1:6" x14ac:dyDescent="0.3">
      <c r="A129" s="48" t="s">
        <v>288</v>
      </c>
      <c r="B129" s="53" t="s">
        <v>289</v>
      </c>
      <c r="C129" s="39">
        <v>7.7058233506225843E-2</v>
      </c>
      <c r="D129" s="50">
        <v>7.6879776873480285E-2</v>
      </c>
      <c r="E129" s="51">
        <v>0</v>
      </c>
      <c r="F129" s="52">
        <v>0</v>
      </c>
    </row>
    <row r="130" spans="1:6" x14ac:dyDescent="0.3">
      <c r="A130" s="48" t="s">
        <v>290</v>
      </c>
      <c r="B130" s="49" t="s">
        <v>291</v>
      </c>
      <c r="C130" s="39">
        <v>5.7524583928539645E-2</v>
      </c>
      <c r="D130" s="50">
        <v>5.7387476048383616E-2</v>
      </c>
      <c r="E130" s="51">
        <v>0</v>
      </c>
      <c r="F130" s="52">
        <v>0</v>
      </c>
    </row>
    <row r="131" spans="1:6" x14ac:dyDescent="0.3">
      <c r="A131" s="48" t="s">
        <v>292</v>
      </c>
      <c r="B131" s="49" t="s">
        <v>293</v>
      </c>
      <c r="C131" s="39">
        <v>0.18766286797371862</v>
      </c>
      <c r="D131" s="50">
        <v>0.18708593313949434</v>
      </c>
      <c r="E131" s="51">
        <v>0</v>
      </c>
      <c r="F131" s="52">
        <v>0</v>
      </c>
    </row>
    <row r="132" spans="1:6" x14ac:dyDescent="0.3">
      <c r="A132" s="48" t="s">
        <v>294</v>
      </c>
      <c r="B132" s="53" t="s">
        <v>295</v>
      </c>
      <c r="C132" s="39">
        <v>0.17039458882683275</v>
      </c>
      <c r="D132" s="50">
        <v>0.16971457758297459</v>
      </c>
      <c r="E132" s="51">
        <v>0</v>
      </c>
      <c r="F132" s="52">
        <v>0</v>
      </c>
    </row>
    <row r="133" spans="1:6" x14ac:dyDescent="0.3">
      <c r="A133" s="48" t="s">
        <v>296</v>
      </c>
      <c r="B133" s="49" t="s">
        <v>956</v>
      </c>
      <c r="C133" s="39">
        <v>0.2703414397518486</v>
      </c>
      <c r="D133" s="50">
        <v>0.27031867466354942</v>
      </c>
      <c r="E133" s="51">
        <v>0</v>
      </c>
      <c r="F133" s="52">
        <v>1</v>
      </c>
    </row>
    <row r="134" spans="1:6" x14ac:dyDescent="0.3">
      <c r="A134" s="48" t="s">
        <v>298</v>
      </c>
      <c r="B134" s="49" t="s">
        <v>957</v>
      </c>
      <c r="C134" s="39">
        <v>0.23088586069368564</v>
      </c>
      <c r="D134" s="50">
        <v>0.23089635289192498</v>
      </c>
      <c r="E134" s="51">
        <v>0</v>
      </c>
      <c r="F134" s="52">
        <v>0</v>
      </c>
    </row>
    <row r="135" spans="1:6" x14ac:dyDescent="0.3">
      <c r="A135" s="48" t="s">
        <v>300</v>
      </c>
      <c r="B135" s="49" t="s">
        <v>958</v>
      </c>
      <c r="C135" s="39">
        <v>0.23142860479753127</v>
      </c>
      <c r="D135" s="50">
        <v>0.23143796744526909</v>
      </c>
      <c r="E135" s="51">
        <v>0</v>
      </c>
      <c r="F135" s="52">
        <v>0</v>
      </c>
    </row>
    <row r="136" spans="1:6" x14ac:dyDescent="0.3">
      <c r="A136" s="48" t="s">
        <v>302</v>
      </c>
      <c r="B136" s="49" t="s">
        <v>959</v>
      </c>
      <c r="C136" s="39">
        <v>0.13423853918731682</v>
      </c>
      <c r="D136" s="50">
        <v>0.1342191963222269</v>
      </c>
      <c r="E136" s="51">
        <v>0</v>
      </c>
      <c r="F136" s="52">
        <v>0</v>
      </c>
    </row>
    <row r="137" spans="1:6" x14ac:dyDescent="0.3">
      <c r="A137" s="48" t="s">
        <v>304</v>
      </c>
      <c r="B137" s="49" t="s">
        <v>960</v>
      </c>
      <c r="C137" s="39">
        <v>0.417257060483195</v>
      </c>
      <c r="D137" s="50">
        <v>0.41521899695553272</v>
      </c>
      <c r="E137" s="51">
        <v>0</v>
      </c>
      <c r="F137" s="52">
        <v>0</v>
      </c>
    </row>
    <row r="138" spans="1:6" x14ac:dyDescent="0.3">
      <c r="A138" s="48" t="s">
        <v>306</v>
      </c>
      <c r="B138" s="57" t="s">
        <v>961</v>
      </c>
      <c r="C138" s="39">
        <v>0.41908807922123092</v>
      </c>
      <c r="D138" s="50">
        <v>0.41705137690281824</v>
      </c>
      <c r="E138" s="51">
        <v>0</v>
      </c>
      <c r="F138" s="52">
        <v>0</v>
      </c>
    </row>
    <row r="139" spans="1:6" x14ac:dyDescent="0.3">
      <c r="A139" s="48" t="s">
        <v>308</v>
      </c>
      <c r="B139" s="53" t="s">
        <v>962</v>
      </c>
      <c r="C139" s="39">
        <v>0.41077205469649797</v>
      </c>
      <c r="D139" s="50">
        <v>0.40875044879728539</v>
      </c>
      <c r="E139" s="51">
        <v>0</v>
      </c>
      <c r="F139" s="52">
        <v>1</v>
      </c>
    </row>
    <row r="140" spans="1:6" x14ac:dyDescent="0.3">
      <c r="A140" s="48" t="s">
        <v>310</v>
      </c>
      <c r="B140" s="49" t="s">
        <v>963</v>
      </c>
      <c r="C140" s="39">
        <v>0.24150486855225464</v>
      </c>
      <c r="D140" s="50">
        <v>0.24153541079119895</v>
      </c>
      <c r="E140" s="51">
        <v>0</v>
      </c>
      <c r="F140" s="52">
        <v>0</v>
      </c>
    </row>
    <row r="141" spans="1:6" x14ac:dyDescent="0.3">
      <c r="A141" s="48" t="s">
        <v>312</v>
      </c>
      <c r="B141" s="49" t="s">
        <v>964</v>
      </c>
      <c r="C141" s="39">
        <v>8.0532337943147028E-2</v>
      </c>
      <c r="D141" s="50">
        <v>8.0525927607908165E-2</v>
      </c>
      <c r="E141" s="51">
        <v>0</v>
      </c>
      <c r="F141" s="52">
        <v>0</v>
      </c>
    </row>
    <row r="142" spans="1:6" x14ac:dyDescent="0.3">
      <c r="A142" s="48" t="s">
        <v>314</v>
      </c>
      <c r="B142" s="49" t="s">
        <v>315</v>
      </c>
      <c r="C142" s="39">
        <v>3.2015664355196677E-2</v>
      </c>
      <c r="D142" s="50">
        <v>3.2025789120580038E-2</v>
      </c>
      <c r="E142" s="51">
        <v>0</v>
      </c>
      <c r="F142" s="52">
        <v>0</v>
      </c>
    </row>
    <row r="143" spans="1:6" x14ac:dyDescent="0.3">
      <c r="A143" s="48" t="s">
        <v>316</v>
      </c>
      <c r="B143" s="49" t="s">
        <v>317</v>
      </c>
      <c r="C143" s="39">
        <v>0.10591384330364197</v>
      </c>
      <c r="D143" s="50">
        <v>0.10592961644551216</v>
      </c>
      <c r="E143" s="51">
        <v>1</v>
      </c>
      <c r="F143" s="52">
        <v>0</v>
      </c>
    </row>
    <row r="144" spans="1:6" x14ac:dyDescent="0.3">
      <c r="A144" s="61" t="s">
        <v>318</v>
      </c>
      <c r="B144" s="49" t="s">
        <v>319</v>
      </c>
      <c r="C144" s="39">
        <v>0.35030682141981245</v>
      </c>
      <c r="D144" s="50">
        <v>0.35073982308268375</v>
      </c>
      <c r="E144" s="51">
        <v>0</v>
      </c>
      <c r="F144" s="52">
        <v>0</v>
      </c>
    </row>
    <row r="145" spans="1:6" x14ac:dyDescent="0.3">
      <c r="A145" s="48" t="s">
        <v>320</v>
      </c>
      <c r="B145" s="49" t="s">
        <v>321</v>
      </c>
      <c r="C145" s="39">
        <v>0.19365816112268486</v>
      </c>
      <c r="D145" s="50">
        <v>0.19318866084929803</v>
      </c>
      <c r="E145" s="51">
        <v>0</v>
      </c>
      <c r="F145" s="52">
        <v>0</v>
      </c>
    </row>
    <row r="146" spans="1:6" x14ac:dyDescent="0.3">
      <c r="A146" s="48" t="s">
        <v>322</v>
      </c>
      <c r="B146" s="49" t="s">
        <v>965</v>
      </c>
      <c r="C146" s="39">
        <v>7.6355557424877735E-2</v>
      </c>
      <c r="D146" s="50">
        <v>7.6357825970810964E-2</v>
      </c>
      <c r="E146" s="51">
        <v>0</v>
      </c>
      <c r="F146" s="52">
        <v>0</v>
      </c>
    </row>
    <row r="147" spans="1:6" x14ac:dyDescent="0.3">
      <c r="A147" s="48" t="s">
        <v>324</v>
      </c>
      <c r="B147" s="49" t="s">
        <v>966</v>
      </c>
      <c r="C147" s="39">
        <v>5.4924604259656611E-2</v>
      </c>
      <c r="D147" s="50">
        <v>5.4964678933481878E-2</v>
      </c>
      <c r="E147" s="51">
        <v>0</v>
      </c>
      <c r="F147" s="52">
        <v>0</v>
      </c>
    </row>
    <row r="148" spans="1:6" x14ac:dyDescent="0.3">
      <c r="A148" s="48" t="s">
        <v>326</v>
      </c>
      <c r="B148" s="49" t="s">
        <v>967</v>
      </c>
      <c r="C148" s="39">
        <v>9.1096322004861299E-2</v>
      </c>
      <c r="D148" s="50">
        <v>9.0800112739227584E-2</v>
      </c>
      <c r="E148" s="51">
        <v>0</v>
      </c>
      <c r="F148" s="52">
        <v>0</v>
      </c>
    </row>
    <row r="149" spans="1:6" x14ac:dyDescent="0.3">
      <c r="A149" s="48" t="s">
        <v>328</v>
      </c>
      <c r="B149" s="49" t="s">
        <v>968</v>
      </c>
      <c r="C149" s="39">
        <v>6.4515370937619693E-2</v>
      </c>
      <c r="D149" s="50">
        <v>6.4394646486413465E-2</v>
      </c>
      <c r="E149" s="51">
        <v>0</v>
      </c>
      <c r="F149" s="52">
        <v>0</v>
      </c>
    </row>
    <row r="150" spans="1:6" x14ac:dyDescent="0.3">
      <c r="A150" s="48" t="s">
        <v>330</v>
      </c>
      <c r="B150" s="49" t="s">
        <v>331</v>
      </c>
      <c r="C150" s="39">
        <v>0.14881802798523469</v>
      </c>
      <c r="D150" s="50">
        <v>0.14828713400539739</v>
      </c>
      <c r="E150" s="51">
        <v>0</v>
      </c>
      <c r="F150" s="52">
        <v>0</v>
      </c>
    </row>
    <row r="151" spans="1:6" x14ac:dyDescent="0.3">
      <c r="A151" s="48" t="s">
        <v>332</v>
      </c>
      <c r="B151" s="49" t="s">
        <v>969</v>
      </c>
      <c r="C151" s="39">
        <v>7.5032016779163713E-2</v>
      </c>
      <c r="D151" s="50">
        <v>7.4733595753960116E-2</v>
      </c>
      <c r="E151" s="51">
        <v>0</v>
      </c>
      <c r="F151" s="52">
        <v>0</v>
      </c>
    </row>
    <row r="152" spans="1:6" x14ac:dyDescent="0.3">
      <c r="A152" s="48" t="s">
        <v>334</v>
      </c>
      <c r="B152" s="49" t="s">
        <v>335</v>
      </c>
      <c r="C152" s="39">
        <v>0.19134859830204098</v>
      </c>
      <c r="D152" s="50">
        <v>0.19068924317208769</v>
      </c>
      <c r="E152" s="51">
        <v>0</v>
      </c>
      <c r="F152" s="52">
        <v>0</v>
      </c>
    </row>
    <row r="153" spans="1:6" x14ac:dyDescent="0.3">
      <c r="A153" s="48" t="s">
        <v>336</v>
      </c>
      <c r="B153" s="49" t="s">
        <v>970</v>
      </c>
      <c r="C153" s="39">
        <v>0.10600065320105703</v>
      </c>
      <c r="D153" s="50">
        <v>0.10617131593838158</v>
      </c>
      <c r="E153" s="51">
        <v>0</v>
      </c>
      <c r="F153" s="52">
        <v>0</v>
      </c>
    </row>
    <row r="154" spans="1:6" x14ac:dyDescent="0.3">
      <c r="A154" s="48" t="s">
        <v>338</v>
      </c>
      <c r="B154" s="49" t="s">
        <v>339</v>
      </c>
      <c r="C154" s="39">
        <v>9.0471989401665953E-2</v>
      </c>
      <c r="D154" s="50">
        <v>9.0229945946480122E-2</v>
      </c>
      <c r="E154" s="51">
        <v>0</v>
      </c>
      <c r="F154" s="52">
        <v>0</v>
      </c>
    </row>
    <row r="155" spans="1:6" x14ac:dyDescent="0.3">
      <c r="A155" s="48" t="s">
        <v>340</v>
      </c>
      <c r="B155" s="49" t="s">
        <v>971</v>
      </c>
      <c r="C155" s="39">
        <v>9.2736884287786606E-2</v>
      </c>
      <c r="D155" s="50">
        <v>9.2743257608590868E-2</v>
      </c>
      <c r="E155" s="51">
        <v>0</v>
      </c>
      <c r="F155" s="52">
        <v>1</v>
      </c>
    </row>
    <row r="156" spans="1:6" x14ac:dyDescent="0.3">
      <c r="A156" s="48" t="s">
        <v>342</v>
      </c>
      <c r="B156" s="49" t="s">
        <v>343</v>
      </c>
      <c r="C156" s="39">
        <v>0.20675504890124452</v>
      </c>
      <c r="D156" s="50">
        <v>0.20656268495885707</v>
      </c>
      <c r="E156" s="51">
        <v>0</v>
      </c>
      <c r="F156" s="52">
        <v>0</v>
      </c>
    </row>
    <row r="157" spans="1:6" x14ac:dyDescent="0.3">
      <c r="A157" s="48" t="s">
        <v>344</v>
      </c>
      <c r="B157" s="49" t="s">
        <v>345</v>
      </c>
      <c r="C157" s="39">
        <v>0.15750579608722076</v>
      </c>
      <c r="D157" s="50">
        <v>0.15730737947486856</v>
      </c>
      <c r="E157" s="51">
        <v>0</v>
      </c>
      <c r="F157" s="52">
        <v>0</v>
      </c>
    </row>
    <row r="158" spans="1:6" x14ac:dyDescent="0.3">
      <c r="A158" s="48" t="s">
        <v>346</v>
      </c>
      <c r="B158" s="49" t="s">
        <v>347</v>
      </c>
      <c r="C158" s="39">
        <v>7.4838277442261805E-2</v>
      </c>
      <c r="D158" s="50">
        <v>7.4842252719666172E-2</v>
      </c>
      <c r="E158" s="51">
        <v>0</v>
      </c>
      <c r="F158" s="52">
        <v>0</v>
      </c>
    </row>
    <row r="159" spans="1:6" x14ac:dyDescent="0.3">
      <c r="A159" s="48" t="s">
        <v>348</v>
      </c>
      <c r="B159" s="49" t="s">
        <v>349</v>
      </c>
      <c r="C159" s="39">
        <v>0.18837611075241967</v>
      </c>
      <c r="D159" s="50">
        <v>0.18783013611985924</v>
      </c>
      <c r="E159" s="51">
        <v>0</v>
      </c>
      <c r="F159" s="52">
        <v>0</v>
      </c>
    </row>
    <row r="160" spans="1:6" x14ac:dyDescent="0.3">
      <c r="A160" s="48" t="s">
        <v>350</v>
      </c>
      <c r="B160" s="49" t="s">
        <v>351</v>
      </c>
      <c r="C160" s="39">
        <v>0.27639755087998641</v>
      </c>
      <c r="D160" s="50">
        <v>0.27637554918352203</v>
      </c>
      <c r="E160" s="51">
        <v>0</v>
      </c>
      <c r="F160" s="52">
        <v>0</v>
      </c>
    </row>
    <row r="161" spans="1:6" x14ac:dyDescent="0.3">
      <c r="A161" s="61" t="s">
        <v>352</v>
      </c>
      <c r="B161" s="49" t="s">
        <v>353</v>
      </c>
      <c r="C161" s="39">
        <v>0.11991088507685663</v>
      </c>
      <c r="D161" s="50">
        <v>0.11949572842471916</v>
      </c>
      <c r="E161" s="51">
        <v>0</v>
      </c>
      <c r="F161" s="52">
        <v>0</v>
      </c>
    </row>
    <row r="162" spans="1:6" x14ac:dyDescent="0.3">
      <c r="A162" s="48" t="s">
        <v>354</v>
      </c>
      <c r="B162" s="49" t="s">
        <v>355</v>
      </c>
      <c r="C162" s="39">
        <v>6.28217411272914E-2</v>
      </c>
      <c r="D162" s="50">
        <v>6.2782719193076958E-2</v>
      </c>
      <c r="E162" s="51">
        <v>0</v>
      </c>
      <c r="F162" s="52">
        <v>0</v>
      </c>
    </row>
    <row r="163" spans="1:6" x14ac:dyDescent="0.3">
      <c r="A163" s="48" t="s">
        <v>356</v>
      </c>
      <c r="B163" s="49" t="s">
        <v>357</v>
      </c>
      <c r="C163" s="39">
        <v>0.29271258322073346</v>
      </c>
      <c r="D163" s="50">
        <v>0.29201570767585783</v>
      </c>
      <c r="E163" s="51">
        <v>0</v>
      </c>
      <c r="F163" s="52">
        <v>0</v>
      </c>
    </row>
    <row r="164" spans="1:6" x14ac:dyDescent="0.3">
      <c r="A164" s="48" t="s">
        <v>358</v>
      </c>
      <c r="B164" s="49" t="s">
        <v>972</v>
      </c>
      <c r="C164" s="39">
        <v>8.4125905846423848E-2</v>
      </c>
      <c r="D164" s="50">
        <v>8.3880879137590875E-2</v>
      </c>
      <c r="E164" s="51">
        <v>0</v>
      </c>
      <c r="F164" s="52">
        <v>0</v>
      </c>
    </row>
    <row r="165" spans="1:6" x14ac:dyDescent="0.3">
      <c r="A165" s="48" t="s">
        <v>360</v>
      </c>
      <c r="B165" s="49" t="s">
        <v>973</v>
      </c>
      <c r="C165" s="39">
        <v>0.20920692274312114</v>
      </c>
      <c r="D165" s="50">
        <v>0.20922040075160714</v>
      </c>
      <c r="E165" s="51">
        <v>0</v>
      </c>
      <c r="F165" s="52">
        <v>0</v>
      </c>
    </row>
    <row r="166" spans="1:6" x14ac:dyDescent="0.3">
      <c r="A166" s="48" t="s">
        <v>362</v>
      </c>
      <c r="B166" s="49" t="s">
        <v>974</v>
      </c>
      <c r="C166" s="39">
        <v>0.11796809635762613</v>
      </c>
      <c r="D166" s="50">
        <v>0.11793884816642689</v>
      </c>
      <c r="E166" s="51">
        <v>0</v>
      </c>
      <c r="F166" s="52">
        <v>0</v>
      </c>
    </row>
    <row r="167" spans="1:6" x14ac:dyDescent="0.3">
      <c r="A167" s="48" t="s">
        <v>364</v>
      </c>
      <c r="B167" s="57" t="s">
        <v>365</v>
      </c>
      <c r="C167" s="39">
        <v>0.12107142745933126</v>
      </c>
      <c r="D167" s="50">
        <v>0.12052910536795995</v>
      </c>
      <c r="E167" s="51">
        <v>0</v>
      </c>
      <c r="F167" s="52">
        <v>0</v>
      </c>
    </row>
    <row r="168" spans="1:6" x14ac:dyDescent="0.3">
      <c r="A168" s="48" t="s">
        <v>366</v>
      </c>
      <c r="B168" s="49" t="s">
        <v>367</v>
      </c>
      <c r="C168" s="39">
        <v>0.22329544714229368</v>
      </c>
      <c r="D168" s="50">
        <v>0.22323568546224518</v>
      </c>
      <c r="E168" s="51">
        <v>0</v>
      </c>
      <c r="F168" s="52">
        <v>0</v>
      </c>
    </row>
    <row r="169" spans="1:6" x14ac:dyDescent="0.3">
      <c r="A169" s="48" t="s">
        <v>368</v>
      </c>
      <c r="B169" s="49" t="s">
        <v>369</v>
      </c>
      <c r="C169" s="39">
        <v>0.16604774575148745</v>
      </c>
      <c r="D169" s="50">
        <v>0.16555249205199712</v>
      </c>
      <c r="E169" s="51">
        <v>0</v>
      </c>
      <c r="F169" s="52">
        <v>0</v>
      </c>
    </row>
    <row r="170" spans="1:6" x14ac:dyDescent="0.3">
      <c r="A170" s="48" t="s">
        <v>370</v>
      </c>
      <c r="B170" s="49" t="s">
        <v>975</v>
      </c>
      <c r="C170" s="39">
        <v>0.16837309380012605</v>
      </c>
      <c r="D170" s="50">
        <v>0.16912474883631878</v>
      </c>
      <c r="E170" s="51">
        <v>0</v>
      </c>
      <c r="F170" s="52">
        <v>0</v>
      </c>
    </row>
    <row r="171" spans="1:6" x14ac:dyDescent="0.3">
      <c r="A171" s="48" t="s">
        <v>372</v>
      </c>
      <c r="B171" s="49" t="s">
        <v>976</v>
      </c>
      <c r="C171" s="39">
        <v>0.11540640135408532</v>
      </c>
      <c r="D171" s="50">
        <v>0.11482540882382992</v>
      </c>
      <c r="E171" s="51">
        <v>0</v>
      </c>
      <c r="F171" s="52">
        <v>1</v>
      </c>
    </row>
    <row r="172" spans="1:6" x14ac:dyDescent="0.3">
      <c r="A172" s="48" t="s">
        <v>374</v>
      </c>
      <c r="B172" s="49" t="s">
        <v>375</v>
      </c>
      <c r="C172" s="39">
        <v>0.15215387502612071</v>
      </c>
      <c r="D172" s="50">
        <v>0.15167286754486048</v>
      </c>
      <c r="E172" s="51">
        <v>0</v>
      </c>
      <c r="F172" s="52">
        <v>0</v>
      </c>
    </row>
    <row r="173" spans="1:6" x14ac:dyDescent="0.3">
      <c r="A173" s="48" t="s">
        <v>376</v>
      </c>
      <c r="B173" s="49" t="s">
        <v>377</v>
      </c>
      <c r="C173" s="39">
        <v>0.3693075766016532</v>
      </c>
      <c r="D173" s="50">
        <v>0.3677865547742486</v>
      </c>
      <c r="E173" s="51">
        <v>0</v>
      </c>
      <c r="F173" s="52">
        <v>0</v>
      </c>
    </row>
    <row r="174" spans="1:6" x14ac:dyDescent="0.3">
      <c r="A174" s="61" t="s">
        <v>378</v>
      </c>
      <c r="B174" s="49" t="s">
        <v>379</v>
      </c>
      <c r="C174" s="39">
        <v>0.14407179859324498</v>
      </c>
      <c r="D174" s="50">
        <v>0.14377679877123567</v>
      </c>
      <c r="E174" s="51">
        <v>0</v>
      </c>
      <c r="F174" s="52">
        <v>0</v>
      </c>
    </row>
    <row r="175" spans="1:6" x14ac:dyDescent="0.3">
      <c r="A175" s="48" t="s">
        <v>380</v>
      </c>
      <c r="B175" s="49" t="s">
        <v>381</v>
      </c>
      <c r="C175" s="39">
        <v>0.20806712803684718</v>
      </c>
      <c r="D175" s="50">
        <v>0.20766245478705775</v>
      </c>
      <c r="E175" s="51">
        <v>0</v>
      </c>
      <c r="F175" s="52">
        <v>0</v>
      </c>
    </row>
    <row r="176" spans="1:6" x14ac:dyDescent="0.3">
      <c r="A176" s="48" t="s">
        <v>382</v>
      </c>
      <c r="B176" s="49" t="s">
        <v>977</v>
      </c>
      <c r="C176" s="79">
        <v>8.8558762266881211E-2</v>
      </c>
      <c r="D176" s="50">
        <v>8.8262313764225303E-2</v>
      </c>
      <c r="E176" s="51">
        <v>0</v>
      </c>
      <c r="F176" s="52">
        <v>0</v>
      </c>
    </row>
    <row r="177" spans="1:6" x14ac:dyDescent="0.3">
      <c r="A177" s="48" t="s">
        <v>384</v>
      </c>
      <c r="B177" s="53" t="s">
        <v>385</v>
      </c>
      <c r="C177" s="39">
        <v>0.10524123531187378</v>
      </c>
      <c r="D177" s="58">
        <v>0.10487618463792098</v>
      </c>
      <c r="E177" s="51">
        <v>0</v>
      </c>
      <c r="F177" s="52">
        <v>0</v>
      </c>
    </row>
    <row r="178" spans="1:6" x14ac:dyDescent="0.3">
      <c r="A178" s="54" t="s">
        <v>386</v>
      </c>
      <c r="B178" s="57" t="s">
        <v>387</v>
      </c>
      <c r="C178" s="39">
        <v>0.11928775720584249</v>
      </c>
      <c r="D178" s="50">
        <v>0.11888137385813198</v>
      </c>
      <c r="E178" s="55">
        <v>0</v>
      </c>
      <c r="F178" s="56">
        <v>0</v>
      </c>
    </row>
    <row r="179" spans="1:6" x14ac:dyDescent="0.3">
      <c r="A179" s="48" t="s">
        <v>388</v>
      </c>
      <c r="B179" s="49" t="s">
        <v>389</v>
      </c>
      <c r="C179" s="39">
        <v>0.13622668465879167</v>
      </c>
      <c r="D179" s="50">
        <v>0.13596416938005917</v>
      </c>
      <c r="E179" s="51">
        <v>0</v>
      </c>
      <c r="F179" s="52">
        <v>0</v>
      </c>
    </row>
    <row r="180" spans="1:6" x14ac:dyDescent="0.3">
      <c r="A180" s="48" t="s">
        <v>390</v>
      </c>
      <c r="B180" s="49" t="s">
        <v>978</v>
      </c>
      <c r="C180" s="39">
        <v>5.6024632492853714E-2</v>
      </c>
      <c r="D180" s="50">
        <v>5.5895056431005147E-2</v>
      </c>
      <c r="E180" s="51">
        <v>0</v>
      </c>
      <c r="F180" s="52">
        <v>0</v>
      </c>
    </row>
    <row r="181" spans="1:6" x14ac:dyDescent="0.3">
      <c r="A181" s="48" t="s">
        <v>392</v>
      </c>
      <c r="B181" s="49" t="s">
        <v>393</v>
      </c>
      <c r="C181" s="39">
        <v>0.10076207484041841</v>
      </c>
      <c r="D181" s="50">
        <v>0.10040850916197717</v>
      </c>
      <c r="E181" s="51">
        <v>0</v>
      </c>
      <c r="F181" s="52">
        <v>0</v>
      </c>
    </row>
    <row r="182" spans="1:6" x14ac:dyDescent="0.3">
      <c r="A182" s="48" t="s">
        <v>394</v>
      </c>
      <c r="B182" s="49" t="s">
        <v>395</v>
      </c>
      <c r="C182" s="39">
        <v>0.13605456879351094</v>
      </c>
      <c r="D182" s="50">
        <v>0.13563409735588922</v>
      </c>
      <c r="E182" s="51">
        <v>0</v>
      </c>
      <c r="F182" s="52">
        <v>0</v>
      </c>
    </row>
    <row r="183" spans="1:6" x14ac:dyDescent="0.3">
      <c r="A183" s="48" t="s">
        <v>396</v>
      </c>
      <c r="B183" s="53" t="s">
        <v>979</v>
      </c>
      <c r="C183" s="39">
        <v>8.0798461820517864E-2</v>
      </c>
      <c r="D183" s="50">
        <v>8.1117735398222507E-2</v>
      </c>
      <c r="E183" s="51">
        <v>0</v>
      </c>
      <c r="F183" s="52">
        <v>0</v>
      </c>
    </row>
    <row r="184" spans="1:6" x14ac:dyDescent="0.3">
      <c r="A184" s="48" t="s">
        <v>398</v>
      </c>
      <c r="B184" s="49" t="s">
        <v>399</v>
      </c>
      <c r="C184" s="39">
        <v>0.15621458159423104</v>
      </c>
      <c r="D184" s="50">
        <v>0.15562083012697386</v>
      </c>
      <c r="E184" s="51">
        <v>0</v>
      </c>
      <c r="F184" s="52">
        <v>0</v>
      </c>
    </row>
    <row r="185" spans="1:6" x14ac:dyDescent="0.3">
      <c r="A185" s="48" t="s">
        <v>400</v>
      </c>
      <c r="B185" s="49" t="s">
        <v>401</v>
      </c>
      <c r="C185" s="39">
        <v>0.26063111559370494</v>
      </c>
      <c r="D185" s="50">
        <v>0.26016865057004668</v>
      </c>
      <c r="E185" s="51">
        <v>0</v>
      </c>
      <c r="F185" s="52">
        <v>0</v>
      </c>
    </row>
    <row r="186" spans="1:6" x14ac:dyDescent="0.3">
      <c r="A186" s="48" t="s">
        <v>402</v>
      </c>
      <c r="B186" s="49" t="s">
        <v>403</v>
      </c>
      <c r="C186" s="39">
        <v>0.23173045782677315</v>
      </c>
      <c r="D186" s="50">
        <v>0.23110742203754972</v>
      </c>
      <c r="E186" s="51">
        <v>0</v>
      </c>
      <c r="F186" s="52">
        <v>0</v>
      </c>
    </row>
    <row r="187" spans="1:6" x14ac:dyDescent="0.3">
      <c r="A187" s="48" t="s">
        <v>404</v>
      </c>
      <c r="B187" s="49" t="s">
        <v>405</v>
      </c>
      <c r="C187" s="39">
        <v>0.12063264267574182</v>
      </c>
      <c r="D187" s="50">
        <v>0.12033305216587042</v>
      </c>
      <c r="E187" s="51">
        <v>0</v>
      </c>
      <c r="F187" s="52">
        <v>0</v>
      </c>
    </row>
    <row r="188" spans="1:6" x14ac:dyDescent="0.3">
      <c r="A188" s="48" t="s">
        <v>406</v>
      </c>
      <c r="B188" s="49" t="s">
        <v>407</v>
      </c>
      <c r="C188" s="39">
        <v>6.6051212208073931E-2</v>
      </c>
      <c r="D188" s="50">
        <v>6.5849425291645919E-2</v>
      </c>
      <c r="E188" s="51">
        <v>0</v>
      </c>
      <c r="F188" s="52">
        <v>0</v>
      </c>
    </row>
    <row r="189" spans="1:6" x14ac:dyDescent="0.3">
      <c r="A189" s="48" t="s">
        <v>408</v>
      </c>
      <c r="B189" s="49" t="s">
        <v>409</v>
      </c>
      <c r="C189" s="39">
        <v>0.30186588946839621</v>
      </c>
      <c r="D189" s="50">
        <v>0.30182376491961077</v>
      </c>
      <c r="E189" s="51">
        <v>0</v>
      </c>
      <c r="F189" s="52">
        <v>0</v>
      </c>
    </row>
    <row r="190" spans="1:6" x14ac:dyDescent="0.3">
      <c r="A190" s="48" t="s">
        <v>410</v>
      </c>
      <c r="B190" s="49" t="s">
        <v>411</v>
      </c>
      <c r="C190" s="39">
        <v>0.13337742933533014</v>
      </c>
      <c r="D190" s="50">
        <v>0.13291553138886883</v>
      </c>
      <c r="E190" s="51">
        <v>0</v>
      </c>
      <c r="F190" s="52">
        <v>0</v>
      </c>
    </row>
    <row r="191" spans="1:6" x14ac:dyDescent="0.3">
      <c r="A191" s="48" t="s">
        <v>412</v>
      </c>
      <c r="B191" s="49" t="s">
        <v>413</v>
      </c>
      <c r="C191" s="39">
        <v>0.20202237365198281</v>
      </c>
      <c r="D191" s="50">
        <v>0.20193313284209077</v>
      </c>
      <c r="E191" s="51">
        <v>0</v>
      </c>
      <c r="F191" s="52">
        <v>0</v>
      </c>
    </row>
    <row r="192" spans="1:6" x14ac:dyDescent="0.3">
      <c r="A192" s="48" t="s">
        <v>414</v>
      </c>
      <c r="B192" s="57" t="s">
        <v>415</v>
      </c>
      <c r="C192" s="39">
        <v>8.1923413672174664E-2</v>
      </c>
      <c r="D192" s="50">
        <v>8.174313601174546E-2</v>
      </c>
      <c r="E192" s="51">
        <v>0</v>
      </c>
      <c r="F192" s="52">
        <v>0</v>
      </c>
    </row>
    <row r="193" spans="1:6" x14ac:dyDescent="0.3">
      <c r="A193" s="48" t="s">
        <v>416</v>
      </c>
      <c r="B193" s="49" t="s">
        <v>417</v>
      </c>
      <c r="C193" s="39">
        <v>0.19331652112790843</v>
      </c>
      <c r="D193" s="50">
        <v>0.19296117366115426</v>
      </c>
      <c r="E193" s="51">
        <v>0</v>
      </c>
      <c r="F193" s="52">
        <v>0</v>
      </c>
    </row>
    <row r="194" spans="1:6" x14ac:dyDescent="0.3">
      <c r="A194" s="48" t="s">
        <v>418</v>
      </c>
      <c r="B194" s="49" t="s">
        <v>419</v>
      </c>
      <c r="C194" s="39">
        <v>0.18789313245271014</v>
      </c>
      <c r="D194" s="50">
        <v>0.18792044313857911</v>
      </c>
      <c r="E194" s="51">
        <v>0</v>
      </c>
      <c r="F194" s="52">
        <v>0</v>
      </c>
    </row>
    <row r="195" spans="1:6" x14ac:dyDescent="0.3">
      <c r="A195" s="48" t="s">
        <v>420</v>
      </c>
      <c r="B195" s="49" t="s">
        <v>421</v>
      </c>
      <c r="C195" s="39">
        <v>0.2243101706491534</v>
      </c>
      <c r="D195" s="50">
        <v>0.22437144522500896</v>
      </c>
      <c r="E195" s="51">
        <v>0</v>
      </c>
      <c r="F195" s="52">
        <v>0</v>
      </c>
    </row>
    <row r="196" spans="1:6" x14ac:dyDescent="0.3">
      <c r="A196" s="48" t="s">
        <v>422</v>
      </c>
      <c r="B196" s="49" t="s">
        <v>423</v>
      </c>
      <c r="C196" s="39">
        <v>0.24463265686082863</v>
      </c>
      <c r="D196" s="50">
        <v>0.24452694750711743</v>
      </c>
      <c r="E196" s="51">
        <v>0</v>
      </c>
      <c r="F196" s="52">
        <v>0</v>
      </c>
    </row>
    <row r="197" spans="1:6" x14ac:dyDescent="0.3">
      <c r="A197" s="48" t="s">
        <v>424</v>
      </c>
      <c r="B197" s="49" t="s">
        <v>425</v>
      </c>
      <c r="C197" s="39">
        <v>0.20613519744202008</v>
      </c>
      <c r="D197" s="50">
        <v>0.20557590847425541</v>
      </c>
      <c r="E197" s="51">
        <v>0</v>
      </c>
      <c r="F197" s="52">
        <v>0</v>
      </c>
    </row>
    <row r="198" spans="1:6" x14ac:dyDescent="0.3">
      <c r="A198" s="48" t="s">
        <v>426</v>
      </c>
      <c r="B198" s="49" t="s">
        <v>427</v>
      </c>
      <c r="C198" s="39">
        <v>0.10306221599632587</v>
      </c>
      <c r="D198" s="50">
        <v>0.10323199449468259</v>
      </c>
      <c r="E198" s="51">
        <v>0</v>
      </c>
      <c r="F198" s="52">
        <v>0</v>
      </c>
    </row>
    <row r="199" spans="1:6" x14ac:dyDescent="0.3">
      <c r="A199" s="48" t="s">
        <v>428</v>
      </c>
      <c r="B199" s="49" t="s">
        <v>429</v>
      </c>
      <c r="C199" s="39">
        <v>0.12973931096328473</v>
      </c>
      <c r="D199" s="50">
        <v>0.12942224511069397</v>
      </c>
      <c r="E199" s="51">
        <v>0</v>
      </c>
      <c r="F199" s="52">
        <v>0</v>
      </c>
    </row>
    <row r="200" spans="1:6" x14ac:dyDescent="0.3">
      <c r="A200" s="48" t="s">
        <v>430</v>
      </c>
      <c r="B200" s="49" t="s">
        <v>431</v>
      </c>
      <c r="C200" s="39">
        <v>0.2725404607763271</v>
      </c>
      <c r="D200" s="50">
        <v>0.27210838728243397</v>
      </c>
      <c r="E200" s="51">
        <v>0</v>
      </c>
      <c r="F200" s="52">
        <v>0</v>
      </c>
    </row>
    <row r="201" spans="1:6" x14ac:dyDescent="0.3">
      <c r="A201" s="48" t="s">
        <v>432</v>
      </c>
      <c r="B201" s="49" t="s">
        <v>433</v>
      </c>
      <c r="C201" s="39">
        <v>8.9142420888154994E-2</v>
      </c>
      <c r="D201" s="50">
        <v>8.8803686914965055E-2</v>
      </c>
      <c r="E201" s="51">
        <v>0</v>
      </c>
      <c r="F201" s="52">
        <v>0</v>
      </c>
    </row>
    <row r="202" spans="1:6" x14ac:dyDescent="0.3">
      <c r="A202" s="48" t="s">
        <v>434</v>
      </c>
      <c r="B202" s="49" t="s">
        <v>435</v>
      </c>
      <c r="C202" s="39">
        <v>0.19818754947140527</v>
      </c>
      <c r="D202" s="50">
        <v>0.19766611830785705</v>
      </c>
      <c r="E202" s="51">
        <v>0</v>
      </c>
      <c r="F202" s="52">
        <v>0</v>
      </c>
    </row>
    <row r="203" spans="1:6" x14ac:dyDescent="0.3">
      <c r="A203" s="48" t="s">
        <v>436</v>
      </c>
      <c r="B203" s="49" t="s">
        <v>437</v>
      </c>
      <c r="C203" s="39">
        <v>0.14783424619948271</v>
      </c>
      <c r="D203" s="50">
        <v>0.14743442912673926</v>
      </c>
      <c r="E203" s="51">
        <v>0</v>
      </c>
      <c r="F203" s="52">
        <v>0</v>
      </c>
    </row>
    <row r="204" spans="1:6" x14ac:dyDescent="0.3">
      <c r="A204" s="48" t="s">
        <v>438</v>
      </c>
      <c r="B204" s="49" t="s">
        <v>439</v>
      </c>
      <c r="C204" s="39">
        <v>8.383969063716798E-2</v>
      </c>
      <c r="D204" s="50">
        <v>8.3658400531558236E-2</v>
      </c>
      <c r="E204" s="51">
        <v>0</v>
      </c>
      <c r="F204" s="52">
        <v>0</v>
      </c>
    </row>
    <row r="205" spans="1:6" x14ac:dyDescent="0.3">
      <c r="A205" s="48" t="s">
        <v>440</v>
      </c>
      <c r="B205" s="49" t="s">
        <v>441</v>
      </c>
      <c r="C205" s="39">
        <v>0.16435123962698026</v>
      </c>
      <c r="D205" s="50">
        <v>0.16491173468836862</v>
      </c>
      <c r="E205" s="51">
        <v>0</v>
      </c>
      <c r="F205" s="52">
        <v>0</v>
      </c>
    </row>
    <row r="206" spans="1:6" x14ac:dyDescent="0.3">
      <c r="A206" s="48" t="s">
        <v>442</v>
      </c>
      <c r="B206" s="49" t="s">
        <v>443</v>
      </c>
      <c r="C206" s="39">
        <v>0.13267111553960659</v>
      </c>
      <c r="D206" s="50">
        <v>0.13228593134806449</v>
      </c>
      <c r="E206" s="51">
        <v>0</v>
      </c>
      <c r="F206" s="52">
        <v>0</v>
      </c>
    </row>
    <row r="207" spans="1:6" x14ac:dyDescent="0.3">
      <c r="A207" s="48" t="s">
        <v>444</v>
      </c>
      <c r="B207" s="49" t="s">
        <v>445</v>
      </c>
      <c r="C207" s="39">
        <v>0.10510715506803862</v>
      </c>
      <c r="D207" s="50">
        <v>0.10484623646520433</v>
      </c>
      <c r="E207" s="51">
        <v>0</v>
      </c>
      <c r="F207" s="52">
        <v>0</v>
      </c>
    </row>
    <row r="208" spans="1:6" x14ac:dyDescent="0.3">
      <c r="A208" s="48" t="s">
        <v>446</v>
      </c>
      <c r="B208" s="49" t="s">
        <v>447</v>
      </c>
      <c r="C208" s="39">
        <v>8.0013578165252619E-2</v>
      </c>
      <c r="D208" s="50">
        <v>7.9988572538905039E-2</v>
      </c>
      <c r="E208" s="51">
        <v>0</v>
      </c>
      <c r="F208" s="52">
        <v>0</v>
      </c>
    </row>
    <row r="209" spans="1:6" x14ac:dyDescent="0.3">
      <c r="A209" s="48" t="s">
        <v>448</v>
      </c>
      <c r="B209" s="49" t="s">
        <v>449</v>
      </c>
      <c r="C209" s="39">
        <v>0.15576770073379562</v>
      </c>
      <c r="D209" s="50">
        <v>0.1557785709417987</v>
      </c>
      <c r="E209" s="51">
        <v>0</v>
      </c>
      <c r="F209" s="52">
        <v>0</v>
      </c>
    </row>
    <row r="210" spans="1:6" x14ac:dyDescent="0.3">
      <c r="A210" s="48" t="s">
        <v>450</v>
      </c>
      <c r="B210" s="49" t="s">
        <v>980</v>
      </c>
      <c r="C210" s="39">
        <v>7.563317636833515E-2</v>
      </c>
      <c r="D210" s="50">
        <v>7.5439396998873698E-2</v>
      </c>
      <c r="E210" s="51">
        <v>0</v>
      </c>
      <c r="F210" s="52">
        <v>0</v>
      </c>
    </row>
    <row r="211" spans="1:6" x14ac:dyDescent="0.3">
      <c r="A211" s="48" t="s">
        <v>452</v>
      </c>
      <c r="B211" s="49" t="s">
        <v>453</v>
      </c>
      <c r="C211" s="39">
        <v>8.1138630652691099E-2</v>
      </c>
      <c r="D211" s="50">
        <v>8.109545663553773E-2</v>
      </c>
      <c r="E211" s="51">
        <v>0</v>
      </c>
      <c r="F211" s="52">
        <v>0</v>
      </c>
    </row>
    <row r="212" spans="1:6" x14ac:dyDescent="0.3">
      <c r="A212" s="48" t="s">
        <v>454</v>
      </c>
      <c r="B212" s="49" t="s">
        <v>455</v>
      </c>
      <c r="C212" s="39">
        <v>0.16918835000624854</v>
      </c>
      <c r="D212" s="58">
        <v>0.16893942036724441</v>
      </c>
      <c r="E212" s="51">
        <v>0</v>
      </c>
      <c r="F212" s="52">
        <v>0</v>
      </c>
    </row>
    <row r="213" spans="1:6" x14ac:dyDescent="0.3">
      <c r="A213" s="48" t="s">
        <v>456</v>
      </c>
      <c r="B213" s="53" t="s">
        <v>457</v>
      </c>
      <c r="C213" s="39">
        <v>0.10915519485657868</v>
      </c>
      <c r="D213" s="58">
        <v>0.10890864255099529</v>
      </c>
      <c r="E213" s="51">
        <v>0</v>
      </c>
      <c r="F213" s="52">
        <v>0</v>
      </c>
    </row>
    <row r="214" spans="1:6" x14ac:dyDescent="0.3">
      <c r="A214" s="48" t="s">
        <v>458</v>
      </c>
      <c r="B214" s="49" t="s">
        <v>459</v>
      </c>
      <c r="C214" s="39">
        <v>0.14670845116208206</v>
      </c>
      <c r="D214" s="50">
        <v>0.14630923110421951</v>
      </c>
      <c r="E214" s="51">
        <v>0</v>
      </c>
      <c r="F214" s="52">
        <v>0</v>
      </c>
    </row>
    <row r="215" spans="1:6" x14ac:dyDescent="0.3">
      <c r="A215" s="48" t="s">
        <v>460</v>
      </c>
      <c r="B215" s="49" t="s">
        <v>461</v>
      </c>
      <c r="C215" s="39">
        <v>0.2906625488299886</v>
      </c>
      <c r="D215" s="50">
        <v>0.29079715269762818</v>
      </c>
      <c r="E215" s="51">
        <v>0</v>
      </c>
      <c r="F215" s="52">
        <v>0</v>
      </c>
    </row>
    <row r="216" spans="1:6" x14ac:dyDescent="0.3">
      <c r="A216" s="48" t="s">
        <v>462</v>
      </c>
      <c r="B216" s="49" t="s">
        <v>981</v>
      </c>
      <c r="C216" s="39">
        <v>7.6179386003448493E-2</v>
      </c>
      <c r="D216" s="50">
        <v>7.5951615570847175E-2</v>
      </c>
      <c r="E216" s="51">
        <v>0</v>
      </c>
      <c r="F216" s="52">
        <v>0</v>
      </c>
    </row>
    <row r="217" spans="1:6" x14ac:dyDescent="0.3">
      <c r="A217" s="48" t="s">
        <v>464</v>
      </c>
      <c r="B217" s="49" t="s">
        <v>465</v>
      </c>
      <c r="C217" s="39">
        <v>7.1190849260339736E-2</v>
      </c>
      <c r="D217" s="50">
        <v>7.1181605098162445E-2</v>
      </c>
      <c r="E217" s="51">
        <v>0</v>
      </c>
      <c r="F217" s="52">
        <v>0</v>
      </c>
    </row>
    <row r="218" spans="1:6" x14ac:dyDescent="0.3">
      <c r="A218" s="48" t="s">
        <v>466</v>
      </c>
      <c r="B218" s="49" t="s">
        <v>982</v>
      </c>
      <c r="C218" s="39">
        <v>9.3924182947990681E-2</v>
      </c>
      <c r="D218" s="50">
        <v>9.3930957649438693E-2</v>
      </c>
      <c r="E218" s="51">
        <v>0</v>
      </c>
      <c r="F218" s="52">
        <v>0</v>
      </c>
    </row>
    <row r="219" spans="1:6" x14ac:dyDescent="0.3">
      <c r="A219" s="48" t="s">
        <v>468</v>
      </c>
      <c r="B219" s="49" t="s">
        <v>983</v>
      </c>
      <c r="C219" s="39">
        <v>0.1096012394877294</v>
      </c>
      <c r="D219" s="50">
        <v>0.10928064804789449</v>
      </c>
      <c r="E219" s="51">
        <v>0</v>
      </c>
      <c r="F219" s="52">
        <v>1</v>
      </c>
    </row>
    <row r="220" spans="1:6" x14ac:dyDescent="0.3">
      <c r="A220" s="48" t="s">
        <v>470</v>
      </c>
      <c r="B220" s="49" t="s">
        <v>984</v>
      </c>
      <c r="C220" s="39">
        <v>6.6079213007455714E-2</v>
      </c>
      <c r="D220" s="50">
        <v>6.5880876909324856E-2</v>
      </c>
      <c r="E220" s="51">
        <v>0</v>
      </c>
      <c r="F220" s="52">
        <v>0</v>
      </c>
    </row>
    <row r="221" spans="1:6" x14ac:dyDescent="0.3">
      <c r="A221" s="48" t="s">
        <v>472</v>
      </c>
      <c r="B221" s="49" t="s">
        <v>473</v>
      </c>
      <c r="C221" s="39">
        <v>0.15361533647367831</v>
      </c>
      <c r="D221" s="50">
        <v>0.15342939916811893</v>
      </c>
      <c r="E221" s="51">
        <v>0</v>
      </c>
      <c r="F221" s="52">
        <v>0</v>
      </c>
    </row>
    <row r="222" spans="1:6" x14ac:dyDescent="0.3">
      <c r="A222" s="48" t="s">
        <v>474</v>
      </c>
      <c r="B222" s="53" t="s">
        <v>475</v>
      </c>
      <c r="C222" s="39">
        <v>6.497564567101953E-2</v>
      </c>
      <c r="D222" s="50">
        <v>6.5008306847981159E-2</v>
      </c>
      <c r="E222" s="51">
        <v>0</v>
      </c>
      <c r="F222" s="52">
        <v>0</v>
      </c>
    </row>
    <row r="223" spans="1:6" x14ac:dyDescent="0.3">
      <c r="A223" s="48" t="s">
        <v>476</v>
      </c>
      <c r="B223" s="53" t="s">
        <v>477</v>
      </c>
      <c r="C223" s="39">
        <v>9.1757012403095625E-2</v>
      </c>
      <c r="D223" s="50">
        <v>9.1847984817136533E-2</v>
      </c>
      <c r="E223" s="51">
        <v>0</v>
      </c>
      <c r="F223" s="52">
        <v>0</v>
      </c>
    </row>
    <row r="224" spans="1:6" x14ac:dyDescent="0.3">
      <c r="A224" s="48" t="s">
        <v>478</v>
      </c>
      <c r="B224" s="49" t="s">
        <v>985</v>
      </c>
      <c r="C224" s="39">
        <v>9.9320222024638763E-2</v>
      </c>
      <c r="D224" s="50">
        <v>9.8798878696525622E-2</v>
      </c>
      <c r="E224" s="51">
        <v>0</v>
      </c>
      <c r="F224" s="52">
        <v>0</v>
      </c>
    </row>
    <row r="225" spans="1:6" x14ac:dyDescent="0.3">
      <c r="A225" s="48" t="s">
        <v>480</v>
      </c>
      <c r="B225" s="49" t="s">
        <v>986</v>
      </c>
      <c r="C225" s="39">
        <v>6.9659429707222359E-2</v>
      </c>
      <c r="D225" s="50">
        <v>6.9591487276915678E-2</v>
      </c>
      <c r="E225" s="51">
        <v>0</v>
      </c>
      <c r="F225" s="52">
        <v>0</v>
      </c>
    </row>
    <row r="226" spans="1:6" x14ac:dyDescent="0.3">
      <c r="A226" s="48" t="s">
        <v>482</v>
      </c>
      <c r="B226" s="49" t="s">
        <v>483</v>
      </c>
      <c r="C226" s="39">
        <v>7.1797134685087208E-2</v>
      </c>
      <c r="D226" s="62">
        <v>7.1475592992127551E-2</v>
      </c>
      <c r="E226" s="51">
        <v>0</v>
      </c>
      <c r="F226" s="52">
        <v>0</v>
      </c>
    </row>
    <row r="227" spans="1:6" x14ac:dyDescent="0.3">
      <c r="A227" s="48" t="s">
        <v>484</v>
      </c>
      <c r="B227" s="49" t="s">
        <v>485</v>
      </c>
      <c r="C227" s="39">
        <v>0.15587531950918176</v>
      </c>
      <c r="D227" s="50">
        <v>0.15532498714475307</v>
      </c>
      <c r="E227" s="51">
        <v>0</v>
      </c>
      <c r="F227" s="52">
        <v>0</v>
      </c>
    </row>
    <row r="228" spans="1:6" x14ac:dyDescent="0.3">
      <c r="A228" s="48" t="s">
        <v>486</v>
      </c>
      <c r="B228" s="49" t="s">
        <v>487</v>
      </c>
      <c r="C228" s="39">
        <v>0.16923105128312099</v>
      </c>
      <c r="D228" s="50">
        <v>0.16876435511144561</v>
      </c>
      <c r="E228" s="51">
        <v>0</v>
      </c>
      <c r="F228" s="52">
        <v>0</v>
      </c>
    </row>
    <row r="229" spans="1:6" x14ac:dyDescent="0.3">
      <c r="A229" s="48" t="s">
        <v>488</v>
      </c>
      <c r="B229" s="49" t="s">
        <v>489</v>
      </c>
      <c r="C229" s="39">
        <v>0.164825135623302</v>
      </c>
      <c r="D229" s="50">
        <v>0.16484554662209436</v>
      </c>
      <c r="E229" s="51">
        <v>0</v>
      </c>
      <c r="F229" s="52">
        <v>0</v>
      </c>
    </row>
    <row r="230" spans="1:6" x14ac:dyDescent="0.3">
      <c r="A230" s="48" t="s">
        <v>490</v>
      </c>
      <c r="B230" s="49" t="s">
        <v>491</v>
      </c>
      <c r="C230" s="39">
        <v>0.21084627278852086</v>
      </c>
      <c r="D230" s="50">
        <v>0.21073058943294404</v>
      </c>
      <c r="E230" s="51">
        <v>0</v>
      </c>
      <c r="F230" s="52">
        <v>0</v>
      </c>
    </row>
    <row r="231" spans="1:6" x14ac:dyDescent="0.3">
      <c r="A231" s="48" t="s">
        <v>492</v>
      </c>
      <c r="B231" s="49" t="s">
        <v>493</v>
      </c>
      <c r="C231" s="39">
        <v>6.3470857692144361E-2</v>
      </c>
      <c r="D231" s="50">
        <v>6.3498562314632967E-2</v>
      </c>
      <c r="E231" s="51">
        <v>0</v>
      </c>
      <c r="F231" s="52">
        <v>0</v>
      </c>
    </row>
    <row r="232" spans="1:6" x14ac:dyDescent="0.3">
      <c r="A232" s="48" t="s">
        <v>494</v>
      </c>
      <c r="B232" s="49" t="s">
        <v>495</v>
      </c>
      <c r="C232" s="39">
        <v>0.20248244551386282</v>
      </c>
      <c r="D232" s="50">
        <v>0.20216641342115843</v>
      </c>
      <c r="E232" s="51">
        <v>0</v>
      </c>
      <c r="F232" s="52">
        <v>0</v>
      </c>
    </row>
    <row r="233" spans="1:6" x14ac:dyDescent="0.3">
      <c r="A233" s="48" t="s">
        <v>496</v>
      </c>
      <c r="B233" s="49" t="s">
        <v>497</v>
      </c>
      <c r="C233" s="39">
        <v>0.12196748798859607</v>
      </c>
      <c r="D233" s="50">
        <v>0.12159986578686657</v>
      </c>
      <c r="E233" s="51">
        <v>0</v>
      </c>
      <c r="F233" s="52">
        <v>0</v>
      </c>
    </row>
    <row r="234" spans="1:6" x14ac:dyDescent="0.3">
      <c r="A234" s="48" t="s">
        <v>498</v>
      </c>
      <c r="B234" s="49" t="s">
        <v>499</v>
      </c>
      <c r="C234" s="39">
        <v>9.5231824056339648E-2</v>
      </c>
      <c r="D234" s="50">
        <v>9.4944078747760799E-2</v>
      </c>
      <c r="E234" s="51">
        <v>0</v>
      </c>
      <c r="F234" s="52">
        <v>0</v>
      </c>
    </row>
    <row r="235" spans="1:6" x14ac:dyDescent="0.3">
      <c r="A235" s="48" t="s">
        <v>500</v>
      </c>
      <c r="B235" s="57" t="s">
        <v>987</v>
      </c>
      <c r="C235" s="39">
        <v>5.8759138798009376E-2</v>
      </c>
      <c r="D235" s="50">
        <v>5.8606105544994673E-2</v>
      </c>
      <c r="E235" s="51">
        <v>0</v>
      </c>
      <c r="F235" s="52">
        <v>0</v>
      </c>
    </row>
    <row r="236" spans="1:6" x14ac:dyDescent="0.3">
      <c r="A236" s="48" t="s">
        <v>502</v>
      </c>
      <c r="B236" s="49" t="s">
        <v>988</v>
      </c>
      <c r="C236" s="39">
        <v>7.2968966277907998E-2</v>
      </c>
      <c r="D236" s="50">
        <v>7.2757355807200039E-2</v>
      </c>
      <c r="E236" s="51">
        <v>0</v>
      </c>
      <c r="F236" s="52">
        <v>0</v>
      </c>
    </row>
    <row r="237" spans="1:6" x14ac:dyDescent="0.3">
      <c r="A237" s="48" t="s">
        <v>504</v>
      </c>
      <c r="B237" s="49" t="s">
        <v>505</v>
      </c>
      <c r="C237" s="39">
        <v>0.10800787165819045</v>
      </c>
      <c r="D237" s="50">
        <v>0.10769147963509844</v>
      </c>
      <c r="E237" s="51">
        <v>0</v>
      </c>
      <c r="F237" s="52">
        <v>0</v>
      </c>
    </row>
    <row r="238" spans="1:6" x14ac:dyDescent="0.3">
      <c r="A238" s="48" t="s">
        <v>506</v>
      </c>
      <c r="B238" s="57" t="s">
        <v>989</v>
      </c>
      <c r="C238" s="39">
        <v>9.6613925516863361E-2</v>
      </c>
      <c r="D238" s="50">
        <v>9.6359061740151492E-2</v>
      </c>
      <c r="E238" s="51">
        <v>0</v>
      </c>
      <c r="F238" s="52">
        <v>0</v>
      </c>
    </row>
    <row r="239" spans="1:6" x14ac:dyDescent="0.3">
      <c r="A239" s="48" t="s">
        <v>508</v>
      </c>
      <c r="B239" s="49" t="s">
        <v>509</v>
      </c>
      <c r="C239" s="39">
        <v>0.17900692122405951</v>
      </c>
      <c r="D239" s="50">
        <v>0.17876202974692024</v>
      </c>
      <c r="E239" s="51">
        <v>0</v>
      </c>
      <c r="F239" s="52">
        <v>0</v>
      </c>
    </row>
    <row r="240" spans="1:6" x14ac:dyDescent="0.3">
      <c r="A240" s="48" t="s">
        <v>510</v>
      </c>
      <c r="B240" s="49" t="s">
        <v>511</v>
      </c>
      <c r="C240" s="39">
        <v>9.3391091395795017E-2</v>
      </c>
      <c r="D240" s="50">
        <v>9.3221914876767856E-2</v>
      </c>
      <c r="E240" s="51">
        <v>0</v>
      </c>
      <c r="F240" s="52">
        <v>0</v>
      </c>
    </row>
    <row r="241" spans="1:6" x14ac:dyDescent="0.3">
      <c r="A241" s="48" t="s">
        <v>512</v>
      </c>
      <c r="B241" s="49" t="s">
        <v>513</v>
      </c>
      <c r="C241" s="39">
        <v>7.2246871282211814E-2</v>
      </c>
      <c r="D241" s="50">
        <v>7.2124186452800165E-2</v>
      </c>
      <c r="E241" s="51">
        <v>0</v>
      </c>
      <c r="F241" s="52">
        <v>0</v>
      </c>
    </row>
    <row r="242" spans="1:6" x14ac:dyDescent="0.3">
      <c r="A242" s="48" t="s">
        <v>514</v>
      </c>
      <c r="B242" s="49" t="s">
        <v>515</v>
      </c>
      <c r="C242" s="39">
        <v>0.1749425704612107</v>
      </c>
      <c r="D242" s="50">
        <v>0.17454962945349889</v>
      </c>
      <c r="E242" s="51">
        <v>0</v>
      </c>
      <c r="F242" s="52">
        <v>0</v>
      </c>
    </row>
    <row r="243" spans="1:6" x14ac:dyDescent="0.3">
      <c r="A243" s="48" t="s">
        <v>516</v>
      </c>
      <c r="B243" s="57" t="s">
        <v>517</v>
      </c>
      <c r="C243" s="39">
        <v>0.14069410189425474</v>
      </c>
      <c r="D243" s="50">
        <v>0.1402939364556452</v>
      </c>
      <c r="E243" s="51">
        <v>0</v>
      </c>
      <c r="F243" s="52">
        <v>0</v>
      </c>
    </row>
    <row r="244" spans="1:6" x14ac:dyDescent="0.3">
      <c r="A244" s="48" t="s">
        <v>518</v>
      </c>
      <c r="B244" s="49" t="s">
        <v>519</v>
      </c>
      <c r="C244" s="39">
        <v>0.16657353539884459</v>
      </c>
      <c r="D244" s="50">
        <v>0.16636570309458021</v>
      </c>
      <c r="E244" s="51">
        <v>0</v>
      </c>
      <c r="F244" s="52">
        <v>0</v>
      </c>
    </row>
    <row r="245" spans="1:6" x14ac:dyDescent="0.3">
      <c r="A245" s="48" t="s">
        <v>520</v>
      </c>
      <c r="B245" s="57" t="s">
        <v>521</v>
      </c>
      <c r="C245" s="39">
        <v>9.5000214528078844E-2</v>
      </c>
      <c r="D245" s="50">
        <v>9.4775950825672972E-2</v>
      </c>
      <c r="E245" s="51">
        <v>0</v>
      </c>
      <c r="F245" s="52">
        <v>0</v>
      </c>
    </row>
    <row r="246" spans="1:6" x14ac:dyDescent="0.3">
      <c r="A246" s="48" t="s">
        <v>522</v>
      </c>
      <c r="B246" s="49" t="s">
        <v>990</v>
      </c>
      <c r="C246" s="39">
        <v>0.12273746051366577</v>
      </c>
      <c r="D246" s="50">
        <v>0.12250138453302681</v>
      </c>
      <c r="E246" s="51">
        <v>0</v>
      </c>
      <c r="F246" s="52">
        <v>0</v>
      </c>
    </row>
    <row r="247" spans="1:6" x14ac:dyDescent="0.3">
      <c r="A247" s="48" t="s">
        <v>524</v>
      </c>
      <c r="B247" s="49" t="s">
        <v>525</v>
      </c>
      <c r="C247" s="39">
        <v>0.18123707395846342</v>
      </c>
      <c r="D247" s="50">
        <v>0.18118598966831123</v>
      </c>
      <c r="E247" s="51">
        <v>0</v>
      </c>
      <c r="F247" s="52">
        <v>0</v>
      </c>
    </row>
    <row r="248" spans="1:6" x14ac:dyDescent="0.3">
      <c r="A248" s="48" t="s">
        <v>526</v>
      </c>
      <c r="B248" s="49" t="s">
        <v>527</v>
      </c>
      <c r="C248" s="39">
        <v>0.18316098457506538</v>
      </c>
      <c r="D248" s="50">
        <v>0.18266421181176729</v>
      </c>
      <c r="E248" s="51">
        <v>0</v>
      </c>
      <c r="F248" s="52">
        <v>0</v>
      </c>
    </row>
    <row r="249" spans="1:6" x14ac:dyDescent="0.3">
      <c r="A249" s="61" t="s">
        <v>528</v>
      </c>
      <c r="B249" s="49" t="s">
        <v>991</v>
      </c>
      <c r="C249" s="39">
        <v>6.1137340093254507E-2</v>
      </c>
      <c r="D249" s="50">
        <v>6.1181127669938364E-2</v>
      </c>
      <c r="E249" s="51">
        <v>0</v>
      </c>
      <c r="F249" s="52">
        <v>0</v>
      </c>
    </row>
    <row r="250" spans="1:6" x14ac:dyDescent="0.3">
      <c r="A250" s="48" t="s">
        <v>530</v>
      </c>
      <c r="B250" s="49" t="s">
        <v>992</v>
      </c>
      <c r="C250" s="39">
        <v>5.4675920904845479E-2</v>
      </c>
      <c r="D250" s="50">
        <v>5.4713391738421914E-2</v>
      </c>
      <c r="E250" s="51">
        <v>0</v>
      </c>
      <c r="F250" s="52">
        <v>0</v>
      </c>
    </row>
    <row r="251" spans="1:6" x14ac:dyDescent="0.3">
      <c r="A251" s="48" t="s">
        <v>532</v>
      </c>
      <c r="B251" s="49" t="s">
        <v>993</v>
      </c>
      <c r="C251" s="39">
        <v>5.204463376411167E-2</v>
      </c>
      <c r="D251" s="50">
        <v>5.2103310405675007E-2</v>
      </c>
      <c r="E251" s="51">
        <v>0</v>
      </c>
      <c r="F251" s="52">
        <v>0</v>
      </c>
    </row>
    <row r="252" spans="1:6" x14ac:dyDescent="0.3">
      <c r="A252" s="48" t="s">
        <v>534</v>
      </c>
      <c r="B252" s="49" t="s">
        <v>535</v>
      </c>
      <c r="C252" s="39">
        <v>5.4571477978479818E-2</v>
      </c>
      <c r="D252" s="50">
        <v>5.4408753675856576E-2</v>
      </c>
      <c r="E252" s="51">
        <v>0</v>
      </c>
      <c r="F252" s="52">
        <v>0</v>
      </c>
    </row>
    <row r="253" spans="1:6" x14ac:dyDescent="0.3">
      <c r="A253" s="48" t="s">
        <v>536</v>
      </c>
      <c r="B253" s="49" t="s">
        <v>537</v>
      </c>
      <c r="C253" s="39">
        <v>8.9680710938068051E-2</v>
      </c>
      <c r="D253" s="50">
        <v>9.0348105976874538E-2</v>
      </c>
      <c r="E253" s="51">
        <v>0</v>
      </c>
      <c r="F253" s="52">
        <v>0</v>
      </c>
    </row>
    <row r="254" spans="1:6" x14ac:dyDescent="0.3">
      <c r="A254" s="48" t="s">
        <v>538</v>
      </c>
      <c r="B254" s="49" t="s">
        <v>539</v>
      </c>
      <c r="C254" s="39">
        <v>0.11660919616704649</v>
      </c>
      <c r="D254" s="50">
        <v>0.11636359893834471</v>
      </c>
      <c r="E254" s="51">
        <v>0</v>
      </c>
      <c r="F254" s="52">
        <v>0</v>
      </c>
    </row>
    <row r="255" spans="1:6" x14ac:dyDescent="0.3">
      <c r="A255" s="48" t="s">
        <v>540</v>
      </c>
      <c r="B255" s="49" t="s">
        <v>541</v>
      </c>
      <c r="C255" s="39">
        <v>0.10892263741452114</v>
      </c>
      <c r="D255" s="50">
        <v>0.10886957998710907</v>
      </c>
      <c r="E255" s="51">
        <v>0</v>
      </c>
      <c r="F255" s="52">
        <v>0</v>
      </c>
    </row>
    <row r="256" spans="1:6" x14ac:dyDescent="0.3">
      <c r="A256" s="48" t="s">
        <v>542</v>
      </c>
      <c r="B256" s="49" t="s">
        <v>994</v>
      </c>
      <c r="C256" s="39">
        <v>7.1730893053342015E-2</v>
      </c>
      <c r="D256" s="50">
        <v>7.1584507949860599E-2</v>
      </c>
      <c r="E256" s="51">
        <v>0</v>
      </c>
      <c r="F256" s="52">
        <v>0</v>
      </c>
    </row>
    <row r="257" spans="1:6" x14ac:dyDescent="0.3">
      <c r="A257" s="48" t="s">
        <v>542</v>
      </c>
      <c r="B257" s="49" t="s">
        <v>995</v>
      </c>
      <c r="C257" s="39">
        <v>0.11341650032325531</v>
      </c>
      <c r="D257" s="50">
        <v>0.11318504515199496</v>
      </c>
      <c r="E257" s="51">
        <v>1</v>
      </c>
      <c r="F257" s="52">
        <v>0</v>
      </c>
    </row>
    <row r="258" spans="1:6" x14ac:dyDescent="0.3">
      <c r="A258" s="48" t="s">
        <v>545</v>
      </c>
      <c r="B258" s="49" t="s">
        <v>546</v>
      </c>
      <c r="C258" s="79">
        <v>0.12664077286045927</v>
      </c>
      <c r="D258" s="50">
        <v>0.12660255984244947</v>
      </c>
      <c r="E258" s="51">
        <v>0</v>
      </c>
      <c r="F258" s="52">
        <v>0</v>
      </c>
    </row>
    <row r="259" spans="1:6" x14ac:dyDescent="0.3">
      <c r="A259" s="48" t="s">
        <v>547</v>
      </c>
      <c r="B259" s="49" t="s">
        <v>548</v>
      </c>
      <c r="C259" s="79">
        <v>0.17543740877842279</v>
      </c>
      <c r="D259" s="50">
        <v>0.17503304420448618</v>
      </c>
      <c r="E259" s="51">
        <v>0</v>
      </c>
      <c r="F259" s="52">
        <v>0</v>
      </c>
    </row>
    <row r="260" spans="1:6" x14ac:dyDescent="0.3">
      <c r="A260" s="48" t="s">
        <v>549</v>
      </c>
      <c r="B260" s="53" t="s">
        <v>550</v>
      </c>
      <c r="C260" s="79">
        <v>0.10671569688278197</v>
      </c>
      <c r="D260" s="50">
        <v>0.10639702821431885</v>
      </c>
      <c r="E260" s="51">
        <v>0</v>
      </c>
      <c r="F260" s="52">
        <v>0</v>
      </c>
    </row>
    <row r="261" spans="1:6" x14ac:dyDescent="0.3">
      <c r="A261" s="48" t="s">
        <v>551</v>
      </c>
      <c r="B261" s="49" t="s">
        <v>552</v>
      </c>
      <c r="C261" s="79">
        <v>7.4283184595516347E-2</v>
      </c>
      <c r="D261" s="50">
        <v>7.4053389894276234E-2</v>
      </c>
      <c r="E261" s="51">
        <v>0</v>
      </c>
      <c r="F261" s="52">
        <v>0</v>
      </c>
    </row>
    <row r="262" spans="1:6" x14ac:dyDescent="0.3">
      <c r="A262" s="48" t="s">
        <v>553</v>
      </c>
      <c r="B262" s="49" t="s">
        <v>554</v>
      </c>
      <c r="C262" s="79">
        <v>0.11917894939878441</v>
      </c>
      <c r="D262" s="50">
        <v>0.11872533311939289</v>
      </c>
      <c r="E262" s="51">
        <v>0</v>
      </c>
      <c r="F262" s="52">
        <v>0</v>
      </c>
    </row>
    <row r="263" spans="1:6" x14ac:dyDescent="0.3">
      <c r="A263" s="48" t="s">
        <v>555</v>
      </c>
      <c r="B263" s="49" t="s">
        <v>556</v>
      </c>
      <c r="C263" s="79">
        <v>0.23782372937314469</v>
      </c>
      <c r="D263" s="50">
        <v>0.23770773978888604</v>
      </c>
      <c r="E263" s="51">
        <v>0</v>
      </c>
      <c r="F263" s="52">
        <v>0</v>
      </c>
    </row>
    <row r="264" spans="1:6" x14ac:dyDescent="0.3">
      <c r="A264" s="48" t="s">
        <v>557</v>
      </c>
      <c r="B264" s="49" t="s">
        <v>558</v>
      </c>
      <c r="C264" s="79">
        <v>0.13544624032325106</v>
      </c>
      <c r="D264" s="50">
        <v>0.13505900904629226</v>
      </c>
      <c r="E264" s="51">
        <v>0</v>
      </c>
      <c r="F264" s="52">
        <v>0</v>
      </c>
    </row>
    <row r="265" spans="1:6" x14ac:dyDescent="0.3">
      <c r="A265" s="48" t="s">
        <v>559</v>
      </c>
      <c r="B265" s="53" t="s">
        <v>560</v>
      </c>
      <c r="C265" s="39">
        <v>0.1075986405094625</v>
      </c>
      <c r="D265" s="58">
        <v>0.10758710704429385</v>
      </c>
      <c r="E265" s="51">
        <v>0</v>
      </c>
      <c r="F265" s="52">
        <v>0</v>
      </c>
    </row>
    <row r="266" spans="1:6" x14ac:dyDescent="0.3">
      <c r="A266" s="48" t="s">
        <v>561</v>
      </c>
      <c r="B266" s="49" t="s">
        <v>562</v>
      </c>
      <c r="C266" s="39">
        <v>9.9620564766576838E-2</v>
      </c>
      <c r="D266" s="58">
        <v>9.9459718925926782E-2</v>
      </c>
      <c r="E266" s="51">
        <v>0</v>
      </c>
      <c r="F266" s="52">
        <v>0</v>
      </c>
    </row>
    <row r="267" spans="1:6" x14ac:dyDescent="0.3">
      <c r="A267" s="48" t="s">
        <v>563</v>
      </c>
      <c r="B267" s="49" t="s">
        <v>564</v>
      </c>
      <c r="C267" s="39">
        <v>7.2582018932626044E-2</v>
      </c>
      <c r="D267" s="50">
        <v>7.2413613346192895E-2</v>
      </c>
      <c r="E267" s="51">
        <v>0</v>
      </c>
      <c r="F267" s="52">
        <v>0</v>
      </c>
    </row>
    <row r="268" spans="1:6" x14ac:dyDescent="0.3">
      <c r="A268" s="48" t="s">
        <v>565</v>
      </c>
      <c r="B268" s="49" t="s">
        <v>996</v>
      </c>
      <c r="C268" s="39">
        <v>7.2412257511398764E-2</v>
      </c>
      <c r="D268" s="50">
        <v>7.2732708584080027E-2</v>
      </c>
      <c r="E268" s="51">
        <v>0</v>
      </c>
      <c r="F268" s="52">
        <v>0</v>
      </c>
    </row>
    <row r="269" spans="1:6" x14ac:dyDescent="0.3">
      <c r="A269" s="48" t="s">
        <v>567</v>
      </c>
      <c r="B269" s="49" t="s">
        <v>568</v>
      </c>
      <c r="C269" s="39">
        <v>0.11588146249051813</v>
      </c>
      <c r="D269" s="50">
        <v>0.11588534342064978</v>
      </c>
      <c r="E269" s="51">
        <v>0</v>
      </c>
      <c r="F269" s="52">
        <v>0</v>
      </c>
    </row>
    <row r="270" spans="1:6" x14ac:dyDescent="0.3">
      <c r="A270" s="48" t="s">
        <v>569</v>
      </c>
      <c r="B270" s="49" t="s">
        <v>570</v>
      </c>
      <c r="C270" s="39">
        <v>0.1900320101183427</v>
      </c>
      <c r="D270" s="50">
        <v>0.19001651577024736</v>
      </c>
      <c r="E270" s="51">
        <v>0</v>
      </c>
      <c r="F270" s="52">
        <v>0</v>
      </c>
    </row>
    <row r="271" spans="1:6" x14ac:dyDescent="0.3">
      <c r="A271" s="48" t="s">
        <v>571</v>
      </c>
      <c r="B271" s="49" t="s">
        <v>572</v>
      </c>
      <c r="C271" s="39">
        <v>0.21951221367892718</v>
      </c>
      <c r="D271" s="50">
        <v>0.21936570598828042</v>
      </c>
      <c r="E271" s="51">
        <v>0</v>
      </c>
      <c r="F271" s="52">
        <v>0</v>
      </c>
    </row>
    <row r="272" spans="1:6" x14ac:dyDescent="0.3">
      <c r="A272" s="48" t="s">
        <v>573</v>
      </c>
      <c r="B272" s="49" t="s">
        <v>574</v>
      </c>
      <c r="C272" s="39">
        <v>0.10913137359076183</v>
      </c>
      <c r="D272" s="50">
        <v>0.10868829026860445</v>
      </c>
      <c r="E272" s="51">
        <v>0</v>
      </c>
      <c r="F272" s="52">
        <v>0</v>
      </c>
    </row>
    <row r="273" spans="1:6" x14ac:dyDescent="0.3">
      <c r="A273" s="48" t="s">
        <v>575</v>
      </c>
      <c r="B273" s="49" t="s">
        <v>997</v>
      </c>
      <c r="C273" s="39">
        <v>2.9996888245246933E-2</v>
      </c>
      <c r="D273" s="50">
        <v>2.9935618806543291E-2</v>
      </c>
      <c r="E273" s="51">
        <v>0</v>
      </c>
      <c r="F273" s="52">
        <v>0</v>
      </c>
    </row>
    <row r="274" spans="1:6" x14ac:dyDescent="0.3">
      <c r="A274" s="48" t="s">
        <v>577</v>
      </c>
      <c r="B274" s="49" t="s">
        <v>578</v>
      </c>
      <c r="C274" s="39">
        <v>2.4042057830100903E-2</v>
      </c>
      <c r="D274" s="50">
        <v>2.3919502306184046E-2</v>
      </c>
      <c r="E274" s="51">
        <v>0</v>
      </c>
      <c r="F274" s="52">
        <v>0</v>
      </c>
    </row>
    <row r="275" spans="1:6" x14ac:dyDescent="0.3">
      <c r="A275" s="48" t="s">
        <v>579</v>
      </c>
      <c r="B275" s="49" t="s">
        <v>580</v>
      </c>
      <c r="C275" s="39">
        <v>0.14497473825467178</v>
      </c>
      <c r="D275" s="50">
        <v>0.14482758619288283</v>
      </c>
      <c r="E275" s="51">
        <v>0</v>
      </c>
      <c r="F275" s="52">
        <v>0</v>
      </c>
    </row>
    <row r="276" spans="1:6" x14ac:dyDescent="0.3">
      <c r="A276" s="48" t="s">
        <v>581</v>
      </c>
      <c r="B276" s="49" t="s">
        <v>582</v>
      </c>
      <c r="C276" s="39">
        <v>6.0064423092422152E-2</v>
      </c>
      <c r="D276" s="50">
        <v>6.0093210396807636E-2</v>
      </c>
      <c r="E276" s="51">
        <v>0</v>
      </c>
      <c r="F276" s="52">
        <v>0</v>
      </c>
    </row>
    <row r="277" spans="1:6" x14ac:dyDescent="0.3">
      <c r="A277" s="61" t="s">
        <v>583</v>
      </c>
      <c r="B277" s="49" t="s">
        <v>584</v>
      </c>
      <c r="C277" s="39">
        <v>0.17138388706309426</v>
      </c>
      <c r="D277" s="50">
        <v>0.17113842114956651</v>
      </c>
      <c r="E277" s="51">
        <v>0</v>
      </c>
      <c r="F277" s="52">
        <v>0</v>
      </c>
    </row>
    <row r="278" spans="1:6" x14ac:dyDescent="0.3">
      <c r="A278" s="48" t="s">
        <v>585</v>
      </c>
      <c r="B278" s="49" t="s">
        <v>998</v>
      </c>
      <c r="C278" s="39">
        <v>0.33305549936906509</v>
      </c>
      <c r="D278" s="50">
        <v>0.33304876039229664</v>
      </c>
      <c r="E278" s="51">
        <v>0</v>
      </c>
      <c r="F278" s="52">
        <v>1</v>
      </c>
    </row>
    <row r="279" spans="1:6" x14ac:dyDescent="0.3">
      <c r="A279" s="48" t="s">
        <v>587</v>
      </c>
      <c r="B279" s="49" t="s">
        <v>588</v>
      </c>
      <c r="C279" s="39">
        <v>0.59828018036059061</v>
      </c>
      <c r="D279" s="50">
        <v>0.59809574136732968</v>
      </c>
      <c r="E279" s="51">
        <v>0</v>
      </c>
      <c r="F279" s="52">
        <v>0</v>
      </c>
    </row>
    <row r="280" spans="1:6" x14ac:dyDescent="0.3">
      <c r="A280" s="48" t="s">
        <v>589</v>
      </c>
      <c r="B280" s="49" t="s">
        <v>590</v>
      </c>
      <c r="C280" s="39">
        <v>1.0559383516049549E-2</v>
      </c>
      <c r="D280" s="50">
        <v>1.0513210505573526E-2</v>
      </c>
      <c r="E280" s="51">
        <v>0</v>
      </c>
      <c r="F280" s="52">
        <v>0</v>
      </c>
    </row>
    <row r="281" spans="1:6" x14ac:dyDescent="0.3">
      <c r="A281" s="48" t="s">
        <v>591</v>
      </c>
      <c r="B281" s="49" t="s">
        <v>592</v>
      </c>
      <c r="C281" s="39">
        <v>1.1969734884111393E-2</v>
      </c>
      <c r="D281" s="50">
        <v>1.1970165750662782E-2</v>
      </c>
      <c r="E281" s="51">
        <v>0</v>
      </c>
      <c r="F281" s="52">
        <v>0</v>
      </c>
    </row>
    <row r="282" spans="1:6" x14ac:dyDescent="0.3">
      <c r="A282" s="48" t="s">
        <v>593</v>
      </c>
      <c r="B282" s="49" t="s">
        <v>594</v>
      </c>
      <c r="C282" s="39">
        <v>7.9373707092603274E-2</v>
      </c>
      <c r="D282" s="50">
        <v>7.9246581385560025E-2</v>
      </c>
      <c r="E282" s="51">
        <v>0</v>
      </c>
      <c r="F282" s="52">
        <v>0</v>
      </c>
    </row>
    <row r="283" spans="1:6" x14ac:dyDescent="0.3">
      <c r="A283" s="48" t="s">
        <v>595</v>
      </c>
      <c r="B283" s="57" t="s">
        <v>596</v>
      </c>
      <c r="C283" s="39">
        <v>0.1597628103557282</v>
      </c>
      <c r="D283" s="58">
        <v>0.15935515766444952</v>
      </c>
      <c r="E283" s="51">
        <v>0</v>
      </c>
      <c r="F283" s="52">
        <v>0</v>
      </c>
    </row>
    <row r="284" spans="1:6" x14ac:dyDescent="0.3">
      <c r="A284" s="48" t="s">
        <v>597</v>
      </c>
      <c r="B284" s="49" t="s">
        <v>598</v>
      </c>
      <c r="C284" s="39">
        <v>0.22210908381269012</v>
      </c>
      <c r="D284" s="58">
        <v>0.22154979241624276</v>
      </c>
      <c r="E284" s="51">
        <v>0</v>
      </c>
      <c r="F284" s="52">
        <v>0</v>
      </c>
    </row>
    <row r="285" spans="1:6" x14ac:dyDescent="0.3">
      <c r="A285" s="48" t="s">
        <v>599</v>
      </c>
      <c r="B285" s="49" t="s">
        <v>600</v>
      </c>
      <c r="C285" s="39">
        <v>0.22807172516638266</v>
      </c>
      <c r="D285" s="58">
        <v>0.22699708814002742</v>
      </c>
      <c r="E285" s="51">
        <v>0</v>
      </c>
      <c r="F285" s="52">
        <v>0</v>
      </c>
    </row>
    <row r="286" spans="1:6" x14ac:dyDescent="0.3">
      <c r="A286" s="48" t="s">
        <v>601</v>
      </c>
      <c r="B286" s="49" t="s">
        <v>602</v>
      </c>
      <c r="C286" s="39">
        <v>0.13504765836543925</v>
      </c>
      <c r="D286" s="58">
        <v>0.13506229291809863</v>
      </c>
      <c r="E286" s="51">
        <v>0</v>
      </c>
      <c r="F286" s="52">
        <v>0</v>
      </c>
    </row>
    <row r="287" spans="1:6" x14ac:dyDescent="0.3">
      <c r="A287" s="48" t="s">
        <v>603</v>
      </c>
      <c r="B287" s="49" t="s">
        <v>604</v>
      </c>
      <c r="C287" s="39">
        <v>0.12926435297285044</v>
      </c>
      <c r="D287" s="50">
        <v>0.12890377306899542</v>
      </c>
      <c r="E287" s="51">
        <v>0</v>
      </c>
      <c r="F287" s="52">
        <v>0</v>
      </c>
    </row>
    <row r="288" spans="1:6" x14ac:dyDescent="0.3">
      <c r="A288" s="48" t="s">
        <v>605</v>
      </c>
      <c r="B288" s="49" t="s">
        <v>999</v>
      </c>
      <c r="C288" s="39">
        <v>6.0877613778835965E-2</v>
      </c>
      <c r="D288" s="58">
        <v>6.0730121147505013E-2</v>
      </c>
      <c r="E288" s="51">
        <v>0</v>
      </c>
      <c r="F288" s="52">
        <v>0</v>
      </c>
    </row>
    <row r="289" spans="1:6" x14ac:dyDescent="0.3">
      <c r="A289" s="48" t="s">
        <v>607</v>
      </c>
      <c r="B289" s="49" t="s">
        <v>608</v>
      </c>
      <c r="C289" s="39">
        <v>0.13664201135038906</v>
      </c>
      <c r="D289" s="50">
        <v>0.13632307436549571</v>
      </c>
      <c r="E289" s="51">
        <v>0</v>
      </c>
      <c r="F289" s="52">
        <v>0</v>
      </c>
    </row>
    <row r="290" spans="1:6" x14ac:dyDescent="0.3">
      <c r="A290" s="48" t="s">
        <v>609</v>
      </c>
      <c r="B290" s="49" t="s">
        <v>610</v>
      </c>
      <c r="C290" s="39">
        <v>0.2273030197088946</v>
      </c>
      <c r="D290" s="50">
        <v>0.22650318652074425</v>
      </c>
      <c r="E290" s="51">
        <v>0</v>
      </c>
      <c r="F290" s="52">
        <v>0</v>
      </c>
    </row>
    <row r="291" spans="1:6" x14ac:dyDescent="0.3">
      <c r="A291" s="48" t="s">
        <v>611</v>
      </c>
      <c r="B291" s="49" t="s">
        <v>612</v>
      </c>
      <c r="C291" s="39">
        <v>7.7529147339637061E-2</v>
      </c>
      <c r="D291" s="50">
        <v>7.7294695175538913E-2</v>
      </c>
      <c r="E291" s="51">
        <v>0</v>
      </c>
      <c r="F291" s="52">
        <v>0</v>
      </c>
    </row>
    <row r="292" spans="1:6" x14ac:dyDescent="0.3">
      <c r="A292" s="48" t="s">
        <v>613</v>
      </c>
      <c r="B292" s="49" t="s">
        <v>614</v>
      </c>
      <c r="C292" s="39">
        <v>0.10535074594754458</v>
      </c>
      <c r="D292" s="50">
        <v>0.10497826009692802</v>
      </c>
      <c r="E292" s="51">
        <v>0</v>
      </c>
      <c r="F292" s="52">
        <v>0</v>
      </c>
    </row>
    <row r="293" spans="1:6" x14ac:dyDescent="0.3">
      <c r="A293" s="48" t="s">
        <v>615</v>
      </c>
      <c r="B293" s="49" t="s">
        <v>1000</v>
      </c>
      <c r="C293" s="39">
        <v>7.3960984541386804E-2</v>
      </c>
      <c r="D293" s="50">
        <v>7.3796422710072127E-2</v>
      </c>
      <c r="E293" s="51">
        <v>0</v>
      </c>
      <c r="F293" s="52">
        <v>0</v>
      </c>
    </row>
    <row r="294" spans="1:6" x14ac:dyDescent="0.3">
      <c r="A294" s="48" t="s">
        <v>617</v>
      </c>
      <c r="B294" s="49" t="s">
        <v>618</v>
      </c>
      <c r="C294" s="39">
        <v>0.31190445526601684</v>
      </c>
      <c r="D294" s="50">
        <v>0.31182943269810615</v>
      </c>
      <c r="E294" s="51">
        <v>0</v>
      </c>
      <c r="F294" s="52">
        <v>0</v>
      </c>
    </row>
    <row r="295" spans="1:6" x14ac:dyDescent="0.3">
      <c r="A295" s="48" t="s">
        <v>619</v>
      </c>
      <c r="B295" s="49" t="s">
        <v>620</v>
      </c>
      <c r="C295" s="39">
        <v>2.0387335167399337E-2</v>
      </c>
      <c r="D295" s="50">
        <v>2.0284821140453262E-2</v>
      </c>
      <c r="E295" s="51">
        <v>0</v>
      </c>
      <c r="F295" s="52">
        <v>0</v>
      </c>
    </row>
    <row r="296" spans="1:6" x14ac:dyDescent="0.3">
      <c r="A296" s="48" t="s">
        <v>621</v>
      </c>
      <c r="B296" s="49" t="s">
        <v>622</v>
      </c>
      <c r="C296" s="39">
        <v>4.6063670584124083E-2</v>
      </c>
      <c r="D296" s="50">
        <v>4.6116292427396482E-2</v>
      </c>
      <c r="E296" s="51">
        <v>0</v>
      </c>
      <c r="F296" s="52">
        <v>0</v>
      </c>
    </row>
    <row r="297" spans="1:6" x14ac:dyDescent="0.3">
      <c r="A297" s="48" t="s">
        <v>623</v>
      </c>
      <c r="B297" s="49" t="s">
        <v>624</v>
      </c>
      <c r="C297" s="39">
        <v>0.11164528514470271</v>
      </c>
      <c r="D297" s="50">
        <v>0.11137965808705089</v>
      </c>
      <c r="E297" s="51">
        <v>0</v>
      </c>
      <c r="F297" s="52">
        <v>0</v>
      </c>
    </row>
    <row r="298" spans="1:6" x14ac:dyDescent="0.3">
      <c r="A298" s="48" t="s">
        <v>625</v>
      </c>
      <c r="B298" s="49" t="s">
        <v>626</v>
      </c>
      <c r="C298" s="39">
        <v>5.7791920448627326E-2</v>
      </c>
      <c r="D298" s="50">
        <v>5.7780825170592048E-2</v>
      </c>
      <c r="E298" s="51">
        <v>0</v>
      </c>
      <c r="F298" s="52">
        <v>0</v>
      </c>
    </row>
    <row r="299" spans="1:6" x14ac:dyDescent="0.3">
      <c r="A299" s="48" t="s">
        <v>627</v>
      </c>
      <c r="B299" s="49" t="s">
        <v>628</v>
      </c>
      <c r="C299" s="39">
        <v>0.1145684031382115</v>
      </c>
      <c r="D299" s="50">
        <v>0.11429518885558136</v>
      </c>
      <c r="E299" s="51">
        <v>0</v>
      </c>
      <c r="F299" s="52">
        <v>0</v>
      </c>
    </row>
    <row r="300" spans="1:6" x14ac:dyDescent="0.3">
      <c r="A300" s="48" t="s">
        <v>629</v>
      </c>
      <c r="B300" s="49" t="s">
        <v>630</v>
      </c>
      <c r="C300" s="39">
        <v>5.3498602872088852E-2</v>
      </c>
      <c r="D300" s="50">
        <v>5.3483480753485468E-2</v>
      </c>
      <c r="E300" s="51">
        <v>0</v>
      </c>
      <c r="F300" s="52">
        <v>0</v>
      </c>
    </row>
    <row r="301" spans="1:6" x14ac:dyDescent="0.3">
      <c r="A301" s="48" t="s">
        <v>631</v>
      </c>
      <c r="B301" s="49" t="s">
        <v>632</v>
      </c>
      <c r="C301" s="39">
        <v>5.6759419872171472E-2</v>
      </c>
      <c r="D301" s="50">
        <v>5.7020332857428281E-2</v>
      </c>
      <c r="E301" s="51">
        <v>0</v>
      </c>
      <c r="F301" s="52">
        <v>0</v>
      </c>
    </row>
    <row r="302" spans="1:6" x14ac:dyDescent="0.3">
      <c r="A302" s="48" t="s">
        <v>633</v>
      </c>
      <c r="B302" s="49" t="s">
        <v>634</v>
      </c>
      <c r="C302" s="39">
        <v>5.1761003507169362E-2</v>
      </c>
      <c r="D302" s="50">
        <v>5.1771625950867844E-2</v>
      </c>
      <c r="E302" s="51">
        <v>0</v>
      </c>
      <c r="F302" s="52">
        <v>0</v>
      </c>
    </row>
    <row r="303" spans="1:6" x14ac:dyDescent="0.3">
      <c r="A303" s="48" t="s">
        <v>635</v>
      </c>
      <c r="B303" s="49" t="s">
        <v>636</v>
      </c>
      <c r="C303" s="39">
        <v>6.3006008232337277E-2</v>
      </c>
      <c r="D303" s="50">
        <v>6.2969137159199301E-2</v>
      </c>
      <c r="E303" s="51">
        <v>0</v>
      </c>
      <c r="F303" s="52">
        <v>0</v>
      </c>
    </row>
    <row r="304" spans="1:6" x14ac:dyDescent="0.3">
      <c r="A304" s="48" t="s">
        <v>637</v>
      </c>
      <c r="B304" s="49" t="s">
        <v>638</v>
      </c>
      <c r="C304" s="39">
        <v>1.0845091801345141E-2</v>
      </c>
      <c r="D304" s="50">
        <v>1.0801951668467846E-2</v>
      </c>
      <c r="E304" s="51">
        <v>0</v>
      </c>
      <c r="F304" s="52">
        <v>0</v>
      </c>
    </row>
    <row r="305" spans="1:6" x14ac:dyDescent="0.3">
      <c r="A305" s="48" t="s">
        <v>639</v>
      </c>
      <c r="B305" s="49" t="s">
        <v>640</v>
      </c>
      <c r="C305" s="39">
        <v>6.6169264302106262E-2</v>
      </c>
      <c r="D305" s="50">
        <v>6.6155676631723989E-2</v>
      </c>
      <c r="E305" s="51">
        <v>0</v>
      </c>
      <c r="F305" s="52">
        <v>0</v>
      </c>
    </row>
    <row r="306" spans="1:6" x14ac:dyDescent="0.3">
      <c r="A306" s="48" t="s">
        <v>641</v>
      </c>
      <c r="B306" s="49" t="s">
        <v>642</v>
      </c>
      <c r="C306" s="39">
        <v>8.5125845132436442E-2</v>
      </c>
      <c r="D306" s="50">
        <v>8.4933036512769178E-2</v>
      </c>
      <c r="E306" s="51">
        <v>0</v>
      </c>
      <c r="F306" s="52">
        <v>0</v>
      </c>
    </row>
    <row r="307" spans="1:6" x14ac:dyDescent="0.3">
      <c r="A307" s="54" t="s">
        <v>643</v>
      </c>
      <c r="B307" s="57" t="s">
        <v>644</v>
      </c>
      <c r="C307" s="39">
        <v>0.13375160073542752</v>
      </c>
      <c r="D307" s="50">
        <v>0.13375504484801698</v>
      </c>
      <c r="E307" s="55">
        <v>0</v>
      </c>
      <c r="F307" s="52">
        <v>0</v>
      </c>
    </row>
    <row r="308" spans="1:6" x14ac:dyDescent="0.3">
      <c r="A308" s="48" t="s">
        <v>645</v>
      </c>
      <c r="B308" s="49" t="s">
        <v>646</v>
      </c>
      <c r="C308" s="39">
        <v>2.4220672899640562E-2</v>
      </c>
      <c r="D308" s="50">
        <v>2.4102779880994345E-2</v>
      </c>
      <c r="E308" s="51">
        <v>0</v>
      </c>
      <c r="F308" s="52">
        <v>0</v>
      </c>
    </row>
    <row r="309" spans="1:6" x14ac:dyDescent="0.3">
      <c r="A309" s="48" t="s">
        <v>647</v>
      </c>
      <c r="B309" s="49" t="s">
        <v>648</v>
      </c>
      <c r="C309" s="39">
        <v>0.12147765679746625</v>
      </c>
      <c r="D309" s="50">
        <v>0.12106366477372625</v>
      </c>
      <c r="E309" s="51">
        <v>0</v>
      </c>
      <c r="F309" s="52">
        <v>0</v>
      </c>
    </row>
    <row r="310" spans="1:6" x14ac:dyDescent="0.3">
      <c r="A310" s="48" t="s">
        <v>649</v>
      </c>
      <c r="B310" s="49" t="s">
        <v>1001</v>
      </c>
      <c r="C310" s="39">
        <v>5.575046504929336E-2</v>
      </c>
      <c r="D310" s="50">
        <v>5.5586844380793227E-2</v>
      </c>
      <c r="E310" s="51">
        <v>0</v>
      </c>
      <c r="F310" s="52">
        <v>0</v>
      </c>
    </row>
    <row r="311" spans="1:6" x14ac:dyDescent="0.3">
      <c r="A311" s="48" t="s">
        <v>651</v>
      </c>
      <c r="B311" s="49" t="s">
        <v>652</v>
      </c>
      <c r="C311" s="39">
        <v>5.5510952160939042E-2</v>
      </c>
      <c r="D311" s="50">
        <v>5.5511898152031641E-2</v>
      </c>
      <c r="E311" s="51">
        <v>0</v>
      </c>
      <c r="F311" s="52">
        <v>0</v>
      </c>
    </row>
    <row r="312" spans="1:6" x14ac:dyDescent="0.3">
      <c r="A312" s="48" t="s">
        <v>653</v>
      </c>
      <c r="B312" s="49" t="s">
        <v>1002</v>
      </c>
      <c r="C312" s="39">
        <v>6.0941786988207208E-2</v>
      </c>
      <c r="D312" s="50">
        <v>6.0880977688540172E-2</v>
      </c>
      <c r="E312" s="51">
        <v>0</v>
      </c>
      <c r="F312" s="52">
        <v>0</v>
      </c>
    </row>
    <row r="313" spans="1:6" x14ac:dyDescent="0.3">
      <c r="A313" s="48" t="s">
        <v>653</v>
      </c>
      <c r="B313" s="49" t="s">
        <v>1003</v>
      </c>
      <c r="C313" s="39">
        <v>9.6357425781773837E-2</v>
      </c>
      <c r="D313" s="50">
        <v>9.6261277836840062E-2</v>
      </c>
      <c r="E313" s="51">
        <v>1</v>
      </c>
      <c r="F313" s="52">
        <v>0</v>
      </c>
    </row>
    <row r="314" spans="1:6" x14ac:dyDescent="0.3">
      <c r="A314" s="48" t="s">
        <v>656</v>
      </c>
      <c r="B314" s="57" t="s">
        <v>657</v>
      </c>
      <c r="C314" s="39">
        <v>4.2418045859780054E-2</v>
      </c>
      <c r="D314" s="50">
        <v>4.2207581402411508E-2</v>
      </c>
      <c r="E314" s="51">
        <v>0</v>
      </c>
      <c r="F314" s="52">
        <v>0</v>
      </c>
    </row>
    <row r="315" spans="1:6" x14ac:dyDescent="0.3">
      <c r="A315" s="48" t="s">
        <v>658</v>
      </c>
      <c r="B315" s="49" t="s">
        <v>659</v>
      </c>
      <c r="C315" s="39">
        <v>4.8288147820091158E-2</v>
      </c>
      <c r="D315" s="50">
        <v>4.8177761930528598E-2</v>
      </c>
      <c r="E315" s="51">
        <v>0</v>
      </c>
      <c r="F315" s="52">
        <v>0</v>
      </c>
    </row>
    <row r="316" spans="1:6" x14ac:dyDescent="0.3">
      <c r="A316" s="48" t="s">
        <v>660</v>
      </c>
      <c r="B316" s="49" t="s">
        <v>661</v>
      </c>
      <c r="C316" s="39">
        <v>3.5295178938549505E-2</v>
      </c>
      <c r="D316" s="50">
        <v>3.5297103165170547E-2</v>
      </c>
      <c r="E316" s="51">
        <v>0</v>
      </c>
      <c r="F316" s="52">
        <v>0</v>
      </c>
    </row>
    <row r="317" spans="1:6" x14ac:dyDescent="0.3">
      <c r="A317" s="48" t="s">
        <v>662</v>
      </c>
      <c r="B317" s="57" t="s">
        <v>663</v>
      </c>
      <c r="C317" s="39">
        <v>8.8670036417396889E-2</v>
      </c>
      <c r="D317" s="50">
        <v>8.8605067779472912E-2</v>
      </c>
      <c r="E317" s="51">
        <v>0</v>
      </c>
      <c r="F317" s="52">
        <v>0</v>
      </c>
    </row>
    <row r="318" spans="1:6" x14ac:dyDescent="0.3">
      <c r="A318" s="48" t="s">
        <v>664</v>
      </c>
      <c r="B318" s="53" t="s">
        <v>665</v>
      </c>
      <c r="C318" s="39">
        <v>6.073648033156305E-2</v>
      </c>
      <c r="D318" s="50">
        <v>6.0625143985318534E-2</v>
      </c>
      <c r="E318" s="51">
        <v>0</v>
      </c>
      <c r="F318" s="52">
        <v>0</v>
      </c>
    </row>
    <row r="319" spans="1:6" x14ac:dyDescent="0.3">
      <c r="A319" s="48" t="s">
        <v>666</v>
      </c>
      <c r="B319" s="49" t="s">
        <v>667</v>
      </c>
      <c r="C319" s="39">
        <v>0.13372975233344594</v>
      </c>
      <c r="D319" s="50">
        <v>0.13330727120721109</v>
      </c>
      <c r="E319" s="51">
        <v>0</v>
      </c>
      <c r="F319" s="52">
        <v>0</v>
      </c>
    </row>
    <row r="320" spans="1:6" x14ac:dyDescent="0.3">
      <c r="A320" s="48" t="s">
        <v>668</v>
      </c>
      <c r="B320" s="49" t="s">
        <v>669</v>
      </c>
      <c r="C320" s="39">
        <v>6.8819286193883777E-2</v>
      </c>
      <c r="D320" s="50">
        <v>6.8763350167103762E-2</v>
      </c>
      <c r="E320" s="51">
        <v>0</v>
      </c>
      <c r="F320" s="52">
        <v>0</v>
      </c>
    </row>
    <row r="321" spans="1:6" x14ac:dyDescent="0.3">
      <c r="A321" s="48" t="s">
        <v>670</v>
      </c>
      <c r="B321" s="53" t="s">
        <v>1004</v>
      </c>
      <c r="C321" s="39">
        <v>5.841731245069836E-2</v>
      </c>
      <c r="D321" s="50">
        <v>5.8418463402715087E-2</v>
      </c>
      <c r="E321" s="51">
        <v>0</v>
      </c>
      <c r="F321" s="52">
        <v>0</v>
      </c>
    </row>
    <row r="322" spans="1:6" x14ac:dyDescent="0.3">
      <c r="A322" s="48" t="s">
        <v>672</v>
      </c>
      <c r="B322" s="49" t="s">
        <v>673</v>
      </c>
      <c r="C322" s="39">
        <v>5.2888724756744589E-2</v>
      </c>
      <c r="D322" s="50">
        <v>5.2891362538003688E-2</v>
      </c>
      <c r="E322" s="51">
        <v>0</v>
      </c>
      <c r="F322" s="52">
        <v>0</v>
      </c>
    </row>
    <row r="323" spans="1:6" x14ac:dyDescent="0.3">
      <c r="A323" s="48"/>
      <c r="B323" s="49"/>
      <c r="C323" s="39"/>
      <c r="D323" s="50"/>
      <c r="E323" s="51"/>
      <c r="F323" s="52"/>
    </row>
    <row r="324" spans="1:6" x14ac:dyDescent="0.3">
      <c r="A324" s="48"/>
      <c r="B324" s="49"/>
      <c r="C324" s="39"/>
      <c r="D324" s="50"/>
      <c r="E324" s="51"/>
      <c r="F324" s="52"/>
    </row>
    <row r="325" spans="1:6" x14ac:dyDescent="0.3">
      <c r="A325" s="48"/>
      <c r="B325" s="57"/>
      <c r="C325" s="39"/>
      <c r="D325" s="50"/>
      <c r="E325" s="51"/>
      <c r="F325" s="52"/>
    </row>
    <row r="326" spans="1:6" x14ac:dyDescent="0.3">
      <c r="A326" s="48"/>
      <c r="B326" s="49"/>
      <c r="C326" s="39"/>
      <c r="D326" s="50"/>
      <c r="E326" s="51"/>
      <c r="F326" s="52"/>
    </row>
    <row r="327" spans="1:6" x14ac:dyDescent="0.3">
      <c r="A327" s="48"/>
      <c r="B327" s="49"/>
      <c r="C327" s="39"/>
      <c r="D327" s="50"/>
      <c r="E327" s="51"/>
      <c r="F327" s="52"/>
    </row>
    <row r="328" spans="1:6" x14ac:dyDescent="0.3">
      <c r="A328" s="48"/>
      <c r="B328" s="49"/>
      <c r="C328" s="39"/>
      <c r="D328" s="50"/>
      <c r="E328" s="51"/>
      <c r="F328" s="52"/>
    </row>
    <row r="329" spans="1:6" x14ac:dyDescent="0.3">
      <c r="A329" s="48"/>
      <c r="B329" s="49"/>
      <c r="C329" s="39"/>
      <c r="D329" s="50"/>
      <c r="E329" s="51"/>
      <c r="F329" s="52"/>
    </row>
    <row r="330" spans="1:6" x14ac:dyDescent="0.3">
      <c r="A330" s="48"/>
      <c r="B330" s="49"/>
      <c r="C330" s="39"/>
      <c r="D330" s="50"/>
      <c r="E330" s="51"/>
      <c r="F330" s="52"/>
    </row>
    <row r="331" spans="1:6" x14ac:dyDescent="0.3">
      <c r="A331" s="48"/>
      <c r="B331" s="49"/>
      <c r="C331" s="39"/>
      <c r="D331" s="50"/>
      <c r="E331" s="51"/>
      <c r="F331" s="52"/>
    </row>
    <row r="332" spans="1:6" x14ac:dyDescent="0.3">
      <c r="A332" s="48"/>
      <c r="B332" s="49"/>
      <c r="C332" s="39"/>
      <c r="D332" s="50"/>
      <c r="E332" s="51"/>
      <c r="F332" s="52"/>
    </row>
    <row r="333" spans="1:6" x14ac:dyDescent="0.3">
      <c r="A333" s="48"/>
      <c r="B333" s="49"/>
      <c r="C333" s="39"/>
      <c r="D333" s="50"/>
      <c r="E333" s="51"/>
      <c r="F333" s="52"/>
    </row>
    <row r="334" spans="1:6" x14ac:dyDescent="0.3">
      <c r="A334" s="48"/>
      <c r="B334" s="49"/>
      <c r="C334" s="39"/>
      <c r="D334" s="50"/>
      <c r="E334" s="51"/>
      <c r="F334" s="52"/>
    </row>
    <row r="335" spans="1:6" x14ac:dyDescent="0.3">
      <c r="A335" s="48"/>
      <c r="B335" s="49"/>
      <c r="C335" s="39"/>
      <c r="D335" s="50"/>
      <c r="E335" s="51"/>
      <c r="F335" s="52"/>
    </row>
    <row r="336" spans="1:6" x14ac:dyDescent="0.3">
      <c r="A336" s="48"/>
      <c r="B336" s="49"/>
      <c r="C336" s="39"/>
      <c r="D336" s="50"/>
      <c r="E336" s="51"/>
      <c r="F336" s="52"/>
    </row>
    <row r="337" spans="1:6" x14ac:dyDescent="0.3">
      <c r="A337" s="48"/>
      <c r="B337" s="49"/>
      <c r="C337" s="39"/>
      <c r="D337" s="50"/>
      <c r="E337" s="51"/>
      <c r="F337" s="52"/>
    </row>
    <row r="338" spans="1:6" x14ac:dyDescent="0.3">
      <c r="A338" s="48"/>
      <c r="B338" s="49"/>
      <c r="C338" s="39"/>
      <c r="D338" s="50"/>
      <c r="E338" s="51"/>
      <c r="F338" s="52"/>
    </row>
    <row r="339" spans="1:6" x14ac:dyDescent="0.3">
      <c r="A339"/>
      <c r="B339"/>
      <c r="C339"/>
      <c r="D339"/>
      <c r="E339"/>
      <c r="F339"/>
    </row>
    <row r="340" spans="1:6" x14ac:dyDescent="0.3">
      <c r="A340"/>
      <c r="B340"/>
      <c r="C340"/>
      <c r="D340"/>
      <c r="E340"/>
      <c r="F340"/>
    </row>
    <row r="341" spans="1:6" x14ac:dyDescent="0.3">
      <c r="A341"/>
      <c r="B341"/>
      <c r="C341"/>
      <c r="D341"/>
      <c r="E341"/>
      <c r="F341"/>
    </row>
    <row r="342" spans="1:6" x14ac:dyDescent="0.3">
      <c r="A342"/>
      <c r="B342"/>
      <c r="C342"/>
      <c r="D342"/>
      <c r="E342"/>
      <c r="F342"/>
    </row>
    <row r="343" spans="1:6" x14ac:dyDescent="0.3">
      <c r="A343"/>
      <c r="B343"/>
      <c r="C343"/>
      <c r="D343"/>
      <c r="E343"/>
      <c r="F343"/>
    </row>
    <row r="344" spans="1:6" x14ac:dyDescent="0.3">
      <c r="A344"/>
      <c r="B344"/>
      <c r="C344"/>
      <c r="D344"/>
      <c r="E344"/>
      <c r="F344"/>
    </row>
    <row r="345" spans="1:6" x14ac:dyDescent="0.3">
      <c r="A345"/>
      <c r="B345"/>
      <c r="C345"/>
      <c r="D345"/>
      <c r="E345"/>
      <c r="F345"/>
    </row>
    <row r="346" spans="1:6" x14ac:dyDescent="0.3">
      <c r="A346"/>
      <c r="B346"/>
      <c r="C346"/>
      <c r="D346"/>
      <c r="E346"/>
      <c r="F346"/>
    </row>
    <row r="347" spans="1:6" x14ac:dyDescent="0.3">
      <c r="A347"/>
      <c r="B347"/>
      <c r="C347"/>
      <c r="D347"/>
      <c r="E347"/>
      <c r="F347"/>
    </row>
    <row r="348" spans="1:6" x14ac:dyDescent="0.3">
      <c r="A348"/>
      <c r="B348"/>
      <c r="C348"/>
      <c r="D348"/>
      <c r="E348"/>
      <c r="F348"/>
    </row>
    <row r="349" spans="1:6" x14ac:dyDescent="0.3">
      <c r="A349"/>
      <c r="B349"/>
      <c r="C349"/>
      <c r="D349"/>
      <c r="E349"/>
      <c r="F349"/>
    </row>
    <row r="350" spans="1:6" x14ac:dyDescent="0.3">
      <c r="A350"/>
      <c r="B350"/>
      <c r="C350"/>
      <c r="D350"/>
      <c r="E350"/>
      <c r="F350"/>
    </row>
    <row r="351" spans="1:6" x14ac:dyDescent="0.3">
      <c r="A351"/>
      <c r="B351"/>
      <c r="C351"/>
      <c r="D351"/>
      <c r="E351"/>
      <c r="F351"/>
    </row>
    <row r="352" spans="1:6" x14ac:dyDescent="0.3">
      <c r="A352"/>
      <c r="B352"/>
      <c r="C352"/>
      <c r="D352"/>
      <c r="E352"/>
      <c r="F352"/>
    </row>
    <row r="353" spans="1:6" x14ac:dyDescent="0.3">
      <c r="A353"/>
      <c r="B353"/>
      <c r="C353"/>
      <c r="D353"/>
      <c r="E353"/>
      <c r="F353"/>
    </row>
    <row r="354" spans="1:6" x14ac:dyDescent="0.3">
      <c r="A354"/>
      <c r="B354"/>
      <c r="C354"/>
      <c r="D354"/>
      <c r="E354"/>
      <c r="F354"/>
    </row>
    <row r="355" spans="1:6" x14ac:dyDescent="0.3">
      <c r="A355"/>
      <c r="B355"/>
      <c r="C355"/>
      <c r="D355"/>
      <c r="E355"/>
      <c r="F355"/>
    </row>
    <row r="356" spans="1:6" x14ac:dyDescent="0.3">
      <c r="A356"/>
      <c r="B356"/>
      <c r="C356"/>
      <c r="D356"/>
      <c r="E356"/>
      <c r="F356"/>
    </row>
    <row r="357" spans="1:6" x14ac:dyDescent="0.3">
      <c r="A357"/>
      <c r="B357"/>
      <c r="C357"/>
      <c r="D357"/>
      <c r="E357"/>
      <c r="F357"/>
    </row>
    <row r="358" spans="1:6" x14ac:dyDescent="0.3">
      <c r="A358"/>
      <c r="B358"/>
      <c r="C358"/>
      <c r="D358"/>
      <c r="E358"/>
      <c r="F358"/>
    </row>
    <row r="359" spans="1:6" x14ac:dyDescent="0.3">
      <c r="A359"/>
      <c r="B359"/>
      <c r="C359"/>
      <c r="D359"/>
      <c r="E359"/>
      <c r="F359"/>
    </row>
    <row r="360" spans="1:6" x14ac:dyDescent="0.3">
      <c r="A360"/>
      <c r="B360"/>
      <c r="C360"/>
      <c r="D360"/>
      <c r="E360"/>
      <c r="F360"/>
    </row>
    <row r="361" spans="1:6" x14ac:dyDescent="0.3">
      <c r="A361"/>
      <c r="B361"/>
      <c r="C361"/>
      <c r="D361"/>
      <c r="E361"/>
      <c r="F361"/>
    </row>
    <row r="362" spans="1:6" x14ac:dyDescent="0.3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4140625" defaultRowHeight="14.4" x14ac:dyDescent="0.3"/>
  <cols>
    <col min="1" max="1" width="12.44140625" bestFit="1" customWidth="1"/>
    <col min="2" max="2" width="74.88671875" bestFit="1" customWidth="1"/>
    <col min="3" max="3" width="35" bestFit="1" customWidth="1"/>
    <col min="4" max="4" width="34.33203125" bestFit="1" customWidth="1"/>
  </cols>
  <sheetData>
    <row r="1" spans="1:4" ht="60" customHeight="1" x14ac:dyDescent="0.3">
      <c r="A1" s="114"/>
      <c r="B1" s="115"/>
      <c r="C1" s="115"/>
      <c r="D1" s="115"/>
    </row>
    <row r="2" spans="1:4" ht="50.1" customHeight="1" thickBot="1" x14ac:dyDescent="0.35">
      <c r="A2" s="102" t="str">
        <f>"INTERVALLES DE MARGE EN VIGUEUR LE "&amp;'OPTIONS - INTERVALLES DE MARGE'!A1</f>
        <v>INTERVALLES DE MARGE EN VIGUEUR LE 31 MARS 2023</v>
      </c>
      <c r="B2" s="103"/>
      <c r="C2" s="103"/>
      <c r="D2" s="103"/>
    </row>
    <row r="3" spans="1:4" ht="12.75" customHeight="1" x14ac:dyDescent="0.3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5">
      <c r="A4" s="117"/>
      <c r="B4" s="119"/>
      <c r="C4" s="119"/>
      <c r="D4" s="172"/>
    </row>
    <row r="5" spans="1:4" x14ac:dyDescent="0.3">
      <c r="A5" s="48" t="s">
        <v>674</v>
      </c>
      <c r="B5" s="49" t="s">
        <v>1005</v>
      </c>
      <c r="C5" s="39">
        <v>5.6731950388654783E-3</v>
      </c>
      <c r="D5" s="50">
        <v>5.6460917929183523E-3</v>
      </c>
    </row>
    <row r="6" spans="1:4" x14ac:dyDescent="0.3">
      <c r="A6" s="48" t="s">
        <v>676</v>
      </c>
      <c r="B6" s="49" t="s">
        <v>1005</v>
      </c>
      <c r="C6" s="39">
        <v>7.0070652286861471E-3</v>
      </c>
      <c r="D6" s="50">
        <v>6.971012012686531E-3</v>
      </c>
    </row>
    <row r="7" spans="1:4" x14ac:dyDescent="0.3">
      <c r="A7" s="48" t="s">
        <v>677</v>
      </c>
      <c r="B7" s="49" t="s">
        <v>1005</v>
      </c>
      <c r="C7" s="39">
        <v>7.1512125112840356E-3</v>
      </c>
      <c r="D7" s="50">
        <v>7.1125930865475334E-3</v>
      </c>
    </row>
    <row r="8" spans="1:4" x14ac:dyDescent="0.3">
      <c r="A8" s="48" t="s">
        <v>678</v>
      </c>
      <c r="B8" s="49" t="s">
        <v>1005</v>
      </c>
      <c r="C8" s="39">
        <v>5.9162430320965674E-3</v>
      </c>
      <c r="D8" s="50">
        <v>5.8873431504794975E-3</v>
      </c>
    </row>
    <row r="9" spans="1:4" x14ac:dyDescent="0.3">
      <c r="A9" s="48" t="s">
        <v>679</v>
      </c>
      <c r="B9" s="49" t="s">
        <v>1006</v>
      </c>
      <c r="C9" s="39">
        <v>2.7129412923341704E-2</v>
      </c>
      <c r="D9" s="50">
        <v>2.6987657707129097E-2</v>
      </c>
    </row>
    <row r="10" spans="1:4" x14ac:dyDescent="0.3">
      <c r="A10" s="48" t="s">
        <v>681</v>
      </c>
      <c r="B10" s="49" t="s">
        <v>1007</v>
      </c>
      <c r="C10" s="39">
        <v>1.7839424231274527E-2</v>
      </c>
      <c r="D10" s="50">
        <v>1.7750817670343751E-2</v>
      </c>
    </row>
    <row r="11" spans="1:4" x14ac:dyDescent="0.3">
      <c r="A11" s="48" t="s">
        <v>683</v>
      </c>
      <c r="B11" s="49" t="s">
        <v>1008</v>
      </c>
      <c r="C11" s="39">
        <v>8.4522442457523675E-3</v>
      </c>
      <c r="D11" s="50">
        <v>8.4235054241692427E-3</v>
      </c>
    </row>
    <row r="12" spans="1:4" ht="14.25" customHeight="1" x14ac:dyDescent="0.3">
      <c r="A12" s="48" t="s">
        <v>685</v>
      </c>
      <c r="B12" s="49" t="s">
        <v>1009</v>
      </c>
      <c r="C12" s="39">
        <v>7.6714896370715744E-3</v>
      </c>
      <c r="D12" s="50">
        <v>7.6330858071253834E-3</v>
      </c>
    </row>
    <row r="13" spans="1:4" x14ac:dyDescent="0.3">
      <c r="A13" s="48" t="s">
        <v>687</v>
      </c>
      <c r="B13" s="49" t="s">
        <v>1010</v>
      </c>
      <c r="C13" s="39">
        <v>2.7736346066626451E-3</v>
      </c>
      <c r="D13" s="50">
        <v>2.7633864447375064E-3</v>
      </c>
    </row>
    <row r="14" spans="1:4" x14ac:dyDescent="0.3">
      <c r="A14" s="48" t="s">
        <v>689</v>
      </c>
      <c r="B14" s="49" t="s">
        <v>1010</v>
      </c>
      <c r="C14" s="39">
        <v>6.3157117796983709E-3</v>
      </c>
      <c r="D14" s="50">
        <v>6.2845161946912557E-3</v>
      </c>
    </row>
    <row r="15" spans="1:4" x14ac:dyDescent="0.3">
      <c r="A15" s="48" t="s">
        <v>690</v>
      </c>
      <c r="B15" s="49" t="s">
        <v>1010</v>
      </c>
      <c r="C15" s="39">
        <v>7.7474297775801887E-3</v>
      </c>
      <c r="D15" s="50">
        <v>7.708476558322323E-3</v>
      </c>
    </row>
    <row r="16" spans="1:4" x14ac:dyDescent="0.3">
      <c r="A16" s="48" t="s">
        <v>691</v>
      </c>
      <c r="B16" s="49" t="s">
        <v>1010</v>
      </c>
      <c r="C16" s="39">
        <v>6.162695321103218E-3</v>
      </c>
      <c r="D16" s="50">
        <v>6.1322336784758848E-3</v>
      </c>
    </row>
    <row r="17" spans="1:4" x14ac:dyDescent="0.3">
      <c r="A17" s="48" t="s">
        <v>692</v>
      </c>
      <c r="B17" s="49" t="s">
        <v>1011</v>
      </c>
      <c r="C17" s="39">
        <v>5.7736295719233263E-2</v>
      </c>
      <c r="D17" s="50">
        <v>5.7463325972100299E-2</v>
      </c>
    </row>
    <row r="18" spans="1:4" x14ac:dyDescent="0.3">
      <c r="A18" s="48" t="s">
        <v>694</v>
      </c>
      <c r="B18" s="49" t="s">
        <v>1012</v>
      </c>
      <c r="C18" s="39">
        <v>5.5823940173168995E-2</v>
      </c>
      <c r="D18" s="50">
        <v>5.581366590072484E-2</v>
      </c>
    </row>
    <row r="19" spans="1:4" x14ac:dyDescent="0.3">
      <c r="A19" s="48" t="s">
        <v>696</v>
      </c>
      <c r="B19" s="49" t="s">
        <v>1013</v>
      </c>
      <c r="C19" s="39">
        <v>5.4199858850531364E-2</v>
      </c>
      <c r="D19" s="50">
        <v>5.4188586594667514E-2</v>
      </c>
    </row>
    <row r="20" spans="1:4" x14ac:dyDescent="0.3">
      <c r="A20" s="48" t="s">
        <v>698</v>
      </c>
      <c r="B20" s="49" t="s">
        <v>1014</v>
      </c>
      <c r="C20" s="39">
        <v>2.955203986801962E-2</v>
      </c>
      <c r="D20" s="50">
        <v>2.9255026904000638E-2</v>
      </c>
    </row>
    <row r="21" spans="1:4" x14ac:dyDescent="0.3">
      <c r="A21" s="48" t="s">
        <v>700</v>
      </c>
      <c r="B21" s="53" t="s">
        <v>1014</v>
      </c>
      <c r="C21" s="39">
        <v>3.9245277046764858E-2</v>
      </c>
      <c r="D21" s="50">
        <v>3.8850842141037067E-2</v>
      </c>
    </row>
    <row r="22" spans="1:4" x14ac:dyDescent="0.3">
      <c r="A22" s="48" t="s">
        <v>701</v>
      </c>
      <c r="B22" s="49" t="s">
        <v>1014</v>
      </c>
      <c r="C22" s="39">
        <v>4.4200888317591149E-2</v>
      </c>
      <c r="D22" s="50">
        <v>4.4192349852488433E-2</v>
      </c>
    </row>
    <row r="23" spans="1:4" x14ac:dyDescent="0.3">
      <c r="A23" s="48" t="s">
        <v>702</v>
      </c>
      <c r="B23" s="49" t="s">
        <v>1015</v>
      </c>
      <c r="C23" s="39">
        <v>5.3955959161079647E-2</v>
      </c>
      <c r="D23" s="50">
        <v>5.3963501215789314E-2</v>
      </c>
    </row>
    <row r="24" spans="1:4" x14ac:dyDescent="0.3">
      <c r="A24" s="48" t="s">
        <v>704</v>
      </c>
      <c r="B24" s="49" t="s">
        <v>1016</v>
      </c>
      <c r="C24" s="39">
        <v>0.12350431106134147</v>
      </c>
      <c r="D24" s="50">
        <v>0.12323289654149649</v>
      </c>
    </row>
    <row r="25" spans="1:4" x14ac:dyDescent="0.3">
      <c r="A25" s="48" t="s">
        <v>706</v>
      </c>
      <c r="B25" s="49" t="s">
        <v>1017</v>
      </c>
      <c r="C25" s="39">
        <v>6.0274436920415529E-2</v>
      </c>
      <c r="D25" s="50">
        <v>6.026918621132496E-2</v>
      </c>
    </row>
    <row r="26" spans="1:4" x14ac:dyDescent="0.3">
      <c r="A26" s="48" t="s">
        <v>708</v>
      </c>
      <c r="B26" s="49" t="s">
        <v>1018</v>
      </c>
      <c r="C26" s="39">
        <v>8.9392036259684671E-2</v>
      </c>
      <c r="D26" s="50">
        <v>8.9404127929248789E-2</v>
      </c>
    </row>
    <row r="27" spans="1:4" x14ac:dyDescent="0.3">
      <c r="A27" s="48" t="s">
        <v>710</v>
      </c>
      <c r="B27" s="49" t="s">
        <v>1019</v>
      </c>
      <c r="C27" s="39">
        <v>5.6310878566542835E-2</v>
      </c>
      <c r="D27" s="50">
        <v>5.6362417505165477E-2</v>
      </c>
    </row>
    <row r="28" spans="1:4" x14ac:dyDescent="0.3">
      <c r="A28" s="48" t="s">
        <v>712</v>
      </c>
      <c r="B28" s="49" t="s">
        <v>1020</v>
      </c>
      <c r="C28" s="39">
        <v>5.999279470200948E-2</v>
      </c>
      <c r="D28" s="50">
        <v>5.9981884178188949E-2</v>
      </c>
    </row>
    <row r="29" spans="1:4" x14ac:dyDescent="0.3">
      <c r="A29" s="48" t="s">
        <v>714</v>
      </c>
      <c r="B29" s="49" t="s">
        <v>1021</v>
      </c>
      <c r="C29" s="39">
        <v>8.0674275584265626E-2</v>
      </c>
      <c r="D29" s="50">
        <v>8.0306469095674099E-2</v>
      </c>
    </row>
    <row r="30" spans="1:4" x14ac:dyDescent="0.3">
      <c r="A30" s="48" t="s">
        <v>716</v>
      </c>
      <c r="B30" s="49" t="s">
        <v>1022</v>
      </c>
      <c r="C30" s="39">
        <v>6.1291924524040198E-2</v>
      </c>
      <c r="D30" s="50">
        <v>6.133385089609035E-2</v>
      </c>
    </row>
    <row r="31" spans="1:4" x14ac:dyDescent="0.3">
      <c r="A31" s="48" t="s">
        <v>718</v>
      </c>
      <c r="B31" s="49" t="s">
        <v>1023</v>
      </c>
      <c r="C31" s="39">
        <v>5.6310878566542835E-2</v>
      </c>
      <c r="D31" s="50">
        <v>5.6362417505165477E-2</v>
      </c>
    </row>
    <row r="32" spans="1:4" x14ac:dyDescent="0.3">
      <c r="A32" s="48" t="s">
        <v>720</v>
      </c>
      <c r="B32" s="49" t="s">
        <v>1024</v>
      </c>
      <c r="C32" s="39">
        <v>6.596110469383798E-2</v>
      </c>
      <c r="D32" s="50">
        <v>6.5921044500660012E-2</v>
      </c>
    </row>
    <row r="33" spans="1:4" x14ac:dyDescent="0.3">
      <c r="A33" s="48" t="s">
        <v>722</v>
      </c>
      <c r="B33" s="49" t="s">
        <v>1025</v>
      </c>
      <c r="C33" s="39">
        <v>4.9717748480640193E-2</v>
      </c>
      <c r="D33" s="50">
        <v>4.9584314663952328E-2</v>
      </c>
    </row>
    <row r="34" spans="1:4" x14ac:dyDescent="0.3">
      <c r="A34" s="48" t="s">
        <v>724</v>
      </c>
      <c r="B34" s="49" t="s">
        <v>1026</v>
      </c>
      <c r="C34" s="39">
        <v>4.6083835167773396E-2</v>
      </c>
      <c r="D34" s="50">
        <v>4.5950410347185278E-2</v>
      </c>
    </row>
    <row r="35" spans="1:4" x14ac:dyDescent="0.3">
      <c r="A35" s="48" t="s">
        <v>726</v>
      </c>
      <c r="B35" s="49" t="s">
        <v>1027</v>
      </c>
      <c r="C35" s="39">
        <v>5.2277545346293058E-2</v>
      </c>
      <c r="D35" s="50">
        <v>5.2336546618584744E-2</v>
      </c>
    </row>
    <row r="36" spans="1:4" x14ac:dyDescent="0.3">
      <c r="A36" s="48" t="s">
        <v>728</v>
      </c>
      <c r="B36" s="49" t="s">
        <v>1028</v>
      </c>
      <c r="C36" s="39">
        <v>6.6639537581560299E-2</v>
      </c>
      <c r="D36" s="50">
        <v>6.6413663060314265E-2</v>
      </c>
    </row>
    <row r="37" spans="1:4" x14ac:dyDescent="0.3">
      <c r="A37" s="48" t="s">
        <v>730</v>
      </c>
      <c r="B37" s="49" t="s">
        <v>1029</v>
      </c>
      <c r="C37" s="39">
        <v>0.11296943101294321</v>
      </c>
      <c r="D37" s="50">
        <v>0.11270025351658822</v>
      </c>
    </row>
    <row r="38" spans="1:4" x14ac:dyDescent="0.3">
      <c r="A38" s="48"/>
      <c r="B38" s="49"/>
      <c r="C38" s="39"/>
      <c r="D38" s="50"/>
    </row>
    <row r="39" spans="1:4" x14ac:dyDescent="0.3">
      <c r="A39" s="48"/>
      <c r="B39" s="49"/>
      <c r="C39" s="39"/>
      <c r="D39" s="50"/>
    </row>
    <row r="40" spans="1:4" x14ac:dyDescent="0.3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4140625" defaultRowHeight="14.4" x14ac:dyDescent="0.3"/>
  <cols>
    <col min="1" max="1" width="11.44140625" customWidth="1"/>
    <col min="2" max="2" width="40" bestFit="1" customWidth="1"/>
    <col min="3" max="3" width="26.44140625" customWidth="1"/>
    <col min="4" max="4" width="33.44140625" bestFit="1" customWidth="1"/>
  </cols>
  <sheetData>
    <row r="1" spans="1:4" ht="60" customHeight="1" x14ac:dyDescent="0.3">
      <c r="A1" s="114"/>
      <c r="B1" s="115"/>
      <c r="C1" s="115"/>
      <c r="D1" s="115"/>
    </row>
    <row r="2" spans="1:4" ht="50.1" customHeight="1" thickBot="1" x14ac:dyDescent="0.35">
      <c r="A2" s="102" t="str">
        <f>"INTERVALLES DE MARGE EN VIGUEUR LE "&amp;'OPTIONS - INTERVALLES DE MARGE'!A1</f>
        <v>INTERVALLES DE MARGE EN VIGUEUR LE 31 MARS 2023</v>
      </c>
      <c r="B2" s="103"/>
      <c r="C2" s="103"/>
      <c r="D2" s="103"/>
    </row>
    <row r="3" spans="1:4" x14ac:dyDescent="0.3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" thickBot="1" x14ac:dyDescent="0.35">
      <c r="A4" s="117"/>
      <c r="B4" s="119"/>
      <c r="C4" s="121"/>
      <c r="D4" s="123"/>
    </row>
    <row r="5" spans="1:4" x14ac:dyDescent="0.3">
      <c r="A5" s="37" t="s">
        <v>732</v>
      </c>
      <c r="B5" s="38" t="s">
        <v>938</v>
      </c>
      <c r="C5" s="64">
        <v>0.13513213774343097</v>
      </c>
      <c r="D5" s="40">
        <v>0.13470116222625128</v>
      </c>
    </row>
    <row r="6" spans="1:4" x14ac:dyDescent="0.3">
      <c r="A6" s="48" t="s">
        <v>733</v>
      </c>
      <c r="B6" s="49" t="s">
        <v>937</v>
      </c>
      <c r="C6" s="39">
        <v>0.14311045587375476</v>
      </c>
      <c r="D6" s="45">
        <v>0.14287263415355794</v>
      </c>
    </row>
    <row r="7" spans="1:4" x14ac:dyDescent="0.3">
      <c r="A7" s="48" t="s">
        <v>734</v>
      </c>
      <c r="B7" s="49" t="s">
        <v>61</v>
      </c>
      <c r="C7" s="39">
        <v>7.790925520909385E-2</v>
      </c>
      <c r="D7" s="50">
        <v>7.788500896121564E-2</v>
      </c>
    </row>
    <row r="8" spans="1:4" x14ac:dyDescent="0.3">
      <c r="A8" s="48" t="s">
        <v>735</v>
      </c>
      <c r="B8" s="49" t="s">
        <v>69</v>
      </c>
      <c r="C8" s="39">
        <v>0.1229861100826921</v>
      </c>
      <c r="D8" s="50">
        <v>0.12268607790351663</v>
      </c>
    </row>
    <row r="9" spans="1:4" x14ac:dyDescent="0.3">
      <c r="A9" s="48" t="s">
        <v>736</v>
      </c>
      <c r="B9" s="49" t="s">
        <v>936</v>
      </c>
      <c r="C9" s="39">
        <v>0.12971045396140263</v>
      </c>
      <c r="D9" s="50">
        <v>0.12944585598040614</v>
      </c>
    </row>
    <row r="10" spans="1:4" x14ac:dyDescent="0.3">
      <c r="A10" s="48" t="s">
        <v>737</v>
      </c>
      <c r="B10" s="49" t="s">
        <v>940</v>
      </c>
      <c r="C10" s="39">
        <v>6.131278367303683E-2</v>
      </c>
      <c r="D10" s="50">
        <v>6.1177780628393852E-2</v>
      </c>
    </row>
    <row r="11" spans="1:4" x14ac:dyDescent="0.3">
      <c r="A11" s="48" t="s">
        <v>738</v>
      </c>
      <c r="B11" s="49" t="s">
        <v>943</v>
      </c>
      <c r="C11" s="39">
        <v>9.6915618327462233E-2</v>
      </c>
      <c r="D11" s="50">
        <v>9.7797021585243615E-2</v>
      </c>
    </row>
    <row r="12" spans="1:4" x14ac:dyDescent="0.3">
      <c r="A12" s="48" t="s">
        <v>739</v>
      </c>
      <c r="B12" s="49" t="s">
        <v>942</v>
      </c>
      <c r="C12" s="39">
        <v>7.3637250139230725E-2</v>
      </c>
      <c r="D12" s="50">
        <v>7.3776783544184404E-2</v>
      </c>
    </row>
    <row r="13" spans="1:4" x14ac:dyDescent="0.3">
      <c r="A13" s="48" t="s">
        <v>740</v>
      </c>
      <c r="B13" s="49" t="s">
        <v>950</v>
      </c>
      <c r="C13" s="39">
        <v>8.0019934180381086E-2</v>
      </c>
      <c r="D13" s="50">
        <v>7.9985675314341753E-2</v>
      </c>
    </row>
    <row r="14" spans="1:4" x14ac:dyDescent="0.3">
      <c r="A14" s="48" t="s">
        <v>741</v>
      </c>
      <c r="B14" s="49" t="s">
        <v>171</v>
      </c>
      <c r="C14" s="39">
        <v>0.14117811372955355</v>
      </c>
      <c r="D14" s="50">
        <v>0.14156180260052614</v>
      </c>
    </row>
    <row r="15" spans="1:4" x14ac:dyDescent="0.3">
      <c r="A15" s="48" t="s">
        <v>742</v>
      </c>
      <c r="B15" s="49" t="s">
        <v>989</v>
      </c>
      <c r="C15" s="39">
        <v>9.6613925516863361E-2</v>
      </c>
      <c r="D15" s="50">
        <v>9.6359061740151492E-2</v>
      </c>
    </row>
    <row r="16" spans="1:4" x14ac:dyDescent="0.3">
      <c r="A16" s="48" t="s">
        <v>743</v>
      </c>
      <c r="B16" s="49" t="s">
        <v>951</v>
      </c>
      <c r="C16" s="39">
        <v>5.9424920783824803E-2</v>
      </c>
      <c r="D16" s="50">
        <v>5.917997301101173E-2</v>
      </c>
    </row>
    <row r="17" spans="1:4" x14ac:dyDescent="0.3">
      <c r="A17" s="48" t="s">
        <v>744</v>
      </c>
      <c r="B17" s="49" t="s">
        <v>165</v>
      </c>
      <c r="C17" s="39">
        <v>0.12641358454811336</v>
      </c>
      <c r="D17" s="50">
        <v>0.12618369429594892</v>
      </c>
    </row>
    <row r="18" spans="1:4" x14ac:dyDescent="0.3">
      <c r="A18" s="48" t="s">
        <v>745</v>
      </c>
      <c r="B18" s="49" t="s">
        <v>953</v>
      </c>
      <c r="C18" s="39">
        <v>7.6676219396266537E-2</v>
      </c>
      <c r="D18" s="50">
        <v>7.6953428023630394E-2</v>
      </c>
    </row>
    <row r="19" spans="1:4" x14ac:dyDescent="0.3">
      <c r="A19" s="48" t="s">
        <v>746</v>
      </c>
      <c r="B19" s="49" t="s">
        <v>155</v>
      </c>
      <c r="C19" s="39">
        <v>0.10513486752560333</v>
      </c>
      <c r="D19" s="50">
        <v>0.104638727298607</v>
      </c>
    </row>
    <row r="20" spans="1:4" x14ac:dyDescent="0.3">
      <c r="A20" s="48" t="s">
        <v>747</v>
      </c>
      <c r="B20" s="49" t="s">
        <v>205</v>
      </c>
      <c r="C20" s="39">
        <v>6.4691288564543731E-2</v>
      </c>
      <c r="D20" s="50">
        <v>6.521633135863375E-2</v>
      </c>
    </row>
    <row r="21" spans="1:4" x14ac:dyDescent="0.3">
      <c r="A21" s="48" t="s">
        <v>748</v>
      </c>
      <c r="B21" s="49" t="s">
        <v>233</v>
      </c>
      <c r="C21" s="39">
        <v>6.0161779250080684E-2</v>
      </c>
      <c r="D21" s="50">
        <v>6.0166341564105739E-2</v>
      </c>
    </row>
    <row r="22" spans="1:4" x14ac:dyDescent="0.3">
      <c r="A22" s="48" t="s">
        <v>749</v>
      </c>
      <c r="B22" s="49" t="s">
        <v>624</v>
      </c>
      <c r="C22" s="39">
        <v>0.11164528514470271</v>
      </c>
      <c r="D22" s="50">
        <v>0.11137965808705089</v>
      </c>
    </row>
    <row r="23" spans="1:4" x14ac:dyDescent="0.3">
      <c r="A23" s="48" t="s">
        <v>750</v>
      </c>
      <c r="B23" s="49" t="s">
        <v>231</v>
      </c>
      <c r="C23" s="39">
        <v>6.5542562867402884E-2</v>
      </c>
      <c r="D23" s="50">
        <v>6.5548554287697125E-2</v>
      </c>
    </row>
    <row r="24" spans="1:4" x14ac:dyDescent="0.3">
      <c r="A24" s="48" t="s">
        <v>751</v>
      </c>
      <c r="B24" s="49" t="s">
        <v>243</v>
      </c>
      <c r="C24" s="39">
        <v>0.26286424696952876</v>
      </c>
      <c r="D24" s="50">
        <v>0.26218884651862678</v>
      </c>
    </row>
    <row r="25" spans="1:4" x14ac:dyDescent="0.3">
      <c r="A25" s="48" t="s">
        <v>752</v>
      </c>
      <c r="B25" s="49" t="s">
        <v>245</v>
      </c>
      <c r="C25" s="39">
        <v>0.26352137399688969</v>
      </c>
      <c r="D25" s="50">
        <v>0.26283289650297637</v>
      </c>
    </row>
    <row r="26" spans="1:4" x14ac:dyDescent="0.3">
      <c r="A26" s="48" t="s">
        <v>753</v>
      </c>
      <c r="B26" s="49" t="s">
        <v>213</v>
      </c>
      <c r="C26" s="39">
        <v>0.24724720486831001</v>
      </c>
      <c r="D26" s="50">
        <v>0.24714524945044403</v>
      </c>
    </row>
    <row r="27" spans="1:4" x14ac:dyDescent="0.3">
      <c r="A27" s="48" t="s">
        <v>754</v>
      </c>
      <c r="B27" s="49" t="s">
        <v>974</v>
      </c>
      <c r="C27" s="39">
        <v>0.11796809635762613</v>
      </c>
      <c r="D27" s="50">
        <v>0.11793884816642689</v>
      </c>
    </row>
    <row r="28" spans="1:4" x14ac:dyDescent="0.3">
      <c r="A28" s="48" t="s">
        <v>755</v>
      </c>
      <c r="B28" s="49" t="s">
        <v>267</v>
      </c>
      <c r="C28" s="39">
        <v>6.1735214133775376E-2</v>
      </c>
      <c r="D28" s="50">
        <v>6.1578427884307264E-2</v>
      </c>
    </row>
    <row r="29" spans="1:4" x14ac:dyDescent="0.3">
      <c r="A29" s="48" t="s">
        <v>756</v>
      </c>
      <c r="B29" s="49" t="s">
        <v>259</v>
      </c>
      <c r="C29" s="39">
        <v>0.10391743395238223</v>
      </c>
      <c r="D29" s="50">
        <v>0.10367810187071282</v>
      </c>
    </row>
    <row r="30" spans="1:4" x14ac:dyDescent="0.3">
      <c r="A30" s="48" t="s">
        <v>757</v>
      </c>
      <c r="B30" s="49" t="s">
        <v>954</v>
      </c>
      <c r="C30" s="39">
        <v>6.2760673957480237E-2</v>
      </c>
      <c r="D30" s="50">
        <v>6.2538952751456711E-2</v>
      </c>
    </row>
    <row r="31" spans="1:4" x14ac:dyDescent="0.3">
      <c r="A31" s="48" t="s">
        <v>758</v>
      </c>
      <c r="B31" s="49" t="s">
        <v>969</v>
      </c>
      <c r="C31" s="39">
        <v>7.5032016779163713E-2</v>
      </c>
      <c r="D31" s="50">
        <v>7.4733595753960116E-2</v>
      </c>
    </row>
    <row r="32" spans="1:4" x14ac:dyDescent="0.3">
      <c r="A32" s="48" t="s">
        <v>759</v>
      </c>
      <c r="B32" s="49" t="s">
        <v>955</v>
      </c>
      <c r="C32" s="39">
        <v>0.13667803923734317</v>
      </c>
      <c r="D32" s="50">
        <v>0.13632751292030648</v>
      </c>
    </row>
    <row r="33" spans="1:4" x14ac:dyDescent="0.3">
      <c r="A33" s="48" t="s">
        <v>760</v>
      </c>
      <c r="B33" s="49" t="s">
        <v>291</v>
      </c>
      <c r="C33" s="39">
        <v>5.7524583928539645E-2</v>
      </c>
      <c r="D33" s="50">
        <v>5.7387476048383616E-2</v>
      </c>
    </row>
    <row r="34" spans="1:4" x14ac:dyDescent="0.3">
      <c r="A34" s="48" t="s">
        <v>761</v>
      </c>
      <c r="B34" s="49" t="s">
        <v>247</v>
      </c>
      <c r="C34" s="39">
        <v>0.26403325593117705</v>
      </c>
      <c r="D34" s="50">
        <v>0.2633550590410047</v>
      </c>
    </row>
    <row r="35" spans="1:4" x14ac:dyDescent="0.3">
      <c r="A35" s="48" t="s">
        <v>762</v>
      </c>
      <c r="B35" s="49" t="s">
        <v>967</v>
      </c>
      <c r="C35" s="39">
        <v>9.1096322004861299E-2</v>
      </c>
      <c r="D35" s="50">
        <v>9.0800112739227584E-2</v>
      </c>
    </row>
    <row r="36" spans="1:4" x14ac:dyDescent="0.3">
      <c r="A36" s="48" t="s">
        <v>763</v>
      </c>
      <c r="B36" s="49" t="s">
        <v>630</v>
      </c>
      <c r="C36" s="39">
        <v>5.3498602872088852E-2</v>
      </c>
      <c r="D36" s="50">
        <v>5.3483480753485468E-2</v>
      </c>
    </row>
    <row r="37" spans="1:4" x14ac:dyDescent="0.3">
      <c r="A37" s="48" t="s">
        <v>764</v>
      </c>
      <c r="B37" s="49" t="s">
        <v>968</v>
      </c>
      <c r="C37" s="39">
        <v>6.4515370937619693E-2</v>
      </c>
      <c r="D37" s="50">
        <v>6.4394646486413465E-2</v>
      </c>
    </row>
    <row r="38" spans="1:4" x14ac:dyDescent="0.3">
      <c r="A38" s="48" t="s">
        <v>765</v>
      </c>
      <c r="B38" s="49" t="s">
        <v>984</v>
      </c>
      <c r="C38" s="39">
        <v>6.6079213007455714E-2</v>
      </c>
      <c r="D38" s="50">
        <v>6.5880876909324856E-2</v>
      </c>
    </row>
    <row r="39" spans="1:4" x14ac:dyDescent="0.3">
      <c r="A39" s="48" t="s">
        <v>766</v>
      </c>
      <c r="B39" s="49" t="s">
        <v>634</v>
      </c>
      <c r="C39" s="39">
        <v>5.1761003507169362E-2</v>
      </c>
      <c r="D39" s="50">
        <v>5.1771625950867844E-2</v>
      </c>
    </row>
    <row r="40" spans="1:4" x14ac:dyDescent="0.3">
      <c r="A40" s="48" t="s">
        <v>767</v>
      </c>
      <c r="B40" s="49" t="s">
        <v>347</v>
      </c>
      <c r="C40" s="39">
        <v>7.4838277442261805E-2</v>
      </c>
      <c r="D40" s="50">
        <v>7.4842252719666172E-2</v>
      </c>
    </row>
    <row r="41" spans="1:4" x14ac:dyDescent="0.3">
      <c r="A41" s="48" t="s">
        <v>768</v>
      </c>
      <c r="B41" s="49" t="s">
        <v>988</v>
      </c>
      <c r="C41" s="39">
        <v>7.2968966277907998E-2</v>
      </c>
      <c r="D41" s="50">
        <v>7.2757355807200039E-2</v>
      </c>
    </row>
    <row r="42" spans="1:4" x14ac:dyDescent="0.3">
      <c r="A42" s="48" t="s">
        <v>769</v>
      </c>
      <c r="B42" s="49" t="s">
        <v>355</v>
      </c>
      <c r="C42" s="39">
        <v>6.28217411272914E-2</v>
      </c>
      <c r="D42" s="50">
        <v>6.2782719193076958E-2</v>
      </c>
    </row>
    <row r="43" spans="1:4" x14ac:dyDescent="0.3">
      <c r="A43" s="48" t="s">
        <v>770</v>
      </c>
      <c r="B43" s="49" t="s">
        <v>975</v>
      </c>
      <c r="C43" s="39">
        <v>0.16837309380012605</v>
      </c>
      <c r="D43" s="50">
        <v>0.16912474883631878</v>
      </c>
    </row>
    <row r="44" spans="1:4" x14ac:dyDescent="0.3">
      <c r="A44" s="48" t="s">
        <v>771</v>
      </c>
      <c r="B44" s="49" t="s">
        <v>229</v>
      </c>
      <c r="C44" s="39">
        <v>6.3522597991874874E-2</v>
      </c>
      <c r="D44" s="50">
        <v>6.3391125673692594E-2</v>
      </c>
    </row>
    <row r="45" spans="1:4" x14ac:dyDescent="0.3">
      <c r="A45" s="48" t="s">
        <v>772</v>
      </c>
      <c r="B45" s="49" t="s">
        <v>977</v>
      </c>
      <c r="C45" s="39">
        <v>8.8558762266881211E-2</v>
      </c>
      <c r="D45" s="50">
        <v>8.8262313764225303E-2</v>
      </c>
    </row>
    <row r="46" spans="1:4" x14ac:dyDescent="0.3">
      <c r="A46" s="48" t="s">
        <v>773</v>
      </c>
      <c r="B46" s="49" t="s">
        <v>387</v>
      </c>
      <c r="C46" s="39">
        <v>0.11928775720584249</v>
      </c>
      <c r="D46" s="50">
        <v>0.11888137385813198</v>
      </c>
    </row>
    <row r="47" spans="1:4" x14ac:dyDescent="0.3">
      <c r="A47" s="48" t="s">
        <v>774</v>
      </c>
      <c r="B47" s="49" t="s">
        <v>970</v>
      </c>
      <c r="C47" s="39">
        <v>0.10600065320105703</v>
      </c>
      <c r="D47" s="50">
        <v>0.10617131593838158</v>
      </c>
    </row>
    <row r="48" spans="1:4" x14ac:dyDescent="0.3">
      <c r="A48" s="48" t="s">
        <v>775</v>
      </c>
      <c r="B48" s="49" t="s">
        <v>978</v>
      </c>
      <c r="C48" s="39">
        <v>5.6024632492853714E-2</v>
      </c>
      <c r="D48" s="50">
        <v>5.5895056431005147E-2</v>
      </c>
    </row>
    <row r="49" spans="1:4" x14ac:dyDescent="0.3">
      <c r="A49" s="48" t="s">
        <v>776</v>
      </c>
      <c r="B49" s="49" t="s">
        <v>395</v>
      </c>
      <c r="C49" s="39">
        <v>0.13605456879351094</v>
      </c>
      <c r="D49" s="50">
        <v>0.13563409735588922</v>
      </c>
    </row>
    <row r="50" spans="1:4" x14ac:dyDescent="0.3">
      <c r="A50" s="48" t="s">
        <v>777</v>
      </c>
      <c r="B50" s="49" t="s">
        <v>979</v>
      </c>
      <c r="C50" s="39">
        <v>8.0798461820517864E-2</v>
      </c>
      <c r="D50" s="50">
        <v>8.1117735398222507E-2</v>
      </c>
    </row>
    <row r="51" spans="1:4" x14ac:dyDescent="0.3">
      <c r="A51" s="48" t="s">
        <v>778</v>
      </c>
      <c r="B51" s="49" t="s">
        <v>269</v>
      </c>
      <c r="C51" s="39">
        <v>9.4592456489070498E-2</v>
      </c>
      <c r="D51" s="50">
        <v>9.4240882350388994E-2</v>
      </c>
    </row>
    <row r="52" spans="1:4" x14ac:dyDescent="0.3">
      <c r="A52" s="48" t="s">
        <v>779</v>
      </c>
      <c r="B52" s="49" t="s">
        <v>175</v>
      </c>
      <c r="C52" s="39">
        <v>0.18996473382610501</v>
      </c>
      <c r="D52" s="50">
        <v>0.18992415421567771</v>
      </c>
    </row>
    <row r="53" spans="1:4" x14ac:dyDescent="0.3">
      <c r="A53" s="48" t="s">
        <v>780</v>
      </c>
      <c r="B53" s="49" t="s">
        <v>945</v>
      </c>
      <c r="C53" s="39">
        <v>7.1124824283487972E-2</v>
      </c>
      <c r="D53" s="50">
        <v>7.1354060422043203E-2</v>
      </c>
    </row>
    <row r="54" spans="1:4" x14ac:dyDescent="0.3">
      <c r="A54" s="48" t="s">
        <v>781</v>
      </c>
      <c r="B54" s="49" t="s">
        <v>411</v>
      </c>
      <c r="C54" s="39">
        <v>0.13337742933533014</v>
      </c>
      <c r="D54" s="50">
        <v>0.13291553138886883</v>
      </c>
    </row>
    <row r="55" spans="1:4" x14ac:dyDescent="0.3">
      <c r="A55" s="48" t="s">
        <v>782</v>
      </c>
      <c r="B55" s="49" t="s">
        <v>947</v>
      </c>
      <c r="C55" s="39">
        <v>0.12767499408362368</v>
      </c>
      <c r="D55" s="50">
        <v>0.12753688737846269</v>
      </c>
    </row>
    <row r="56" spans="1:4" x14ac:dyDescent="0.3">
      <c r="A56" s="48" t="s">
        <v>783</v>
      </c>
      <c r="B56" s="49" t="s">
        <v>433</v>
      </c>
      <c r="C56" s="39">
        <v>8.9142420888154994E-2</v>
      </c>
      <c r="D56" s="50">
        <v>8.8803686914965055E-2</v>
      </c>
    </row>
    <row r="57" spans="1:4" x14ac:dyDescent="0.3">
      <c r="A57" s="48" t="s">
        <v>784</v>
      </c>
      <c r="B57" s="49" t="s">
        <v>558</v>
      </c>
      <c r="C57" s="39">
        <v>0.13544624032325106</v>
      </c>
      <c r="D57" s="50">
        <v>0.13505900904629226</v>
      </c>
    </row>
    <row r="58" spans="1:4" x14ac:dyDescent="0.3">
      <c r="A58" s="48" t="s">
        <v>785</v>
      </c>
      <c r="B58" s="49" t="s">
        <v>608</v>
      </c>
      <c r="C58" s="39">
        <v>0.13664201135038906</v>
      </c>
      <c r="D58" s="50">
        <v>0.13632307436549571</v>
      </c>
    </row>
    <row r="59" spans="1:4" x14ac:dyDescent="0.3">
      <c r="A59" s="48" t="s">
        <v>786</v>
      </c>
      <c r="B59" s="49" t="s">
        <v>453</v>
      </c>
      <c r="C59" s="39">
        <v>8.1138630652691099E-2</v>
      </c>
      <c r="D59" s="50">
        <v>8.109545663553773E-2</v>
      </c>
    </row>
    <row r="60" spans="1:4" x14ac:dyDescent="0.3">
      <c r="A60" s="48" t="s">
        <v>787</v>
      </c>
      <c r="B60" s="49" t="s">
        <v>980</v>
      </c>
      <c r="C60" s="39">
        <v>7.563317636833515E-2</v>
      </c>
      <c r="D60" s="50">
        <v>7.5439396998873698E-2</v>
      </c>
    </row>
    <row r="61" spans="1:4" x14ac:dyDescent="0.3">
      <c r="A61" s="48" t="s">
        <v>788</v>
      </c>
      <c r="B61" s="49" t="s">
        <v>972</v>
      </c>
      <c r="C61" s="39">
        <v>8.4125905846423848E-2</v>
      </c>
      <c r="D61" s="50">
        <v>8.3880879137590875E-2</v>
      </c>
    </row>
    <row r="62" spans="1:4" x14ac:dyDescent="0.3">
      <c r="A62" s="48" t="s">
        <v>789</v>
      </c>
      <c r="B62" s="49" t="s">
        <v>65</v>
      </c>
      <c r="C62" s="39">
        <v>0.13470379677066807</v>
      </c>
      <c r="D62" s="50">
        <v>0.13490094708381664</v>
      </c>
    </row>
    <row r="63" spans="1:4" x14ac:dyDescent="0.3">
      <c r="A63" s="48" t="s">
        <v>790</v>
      </c>
      <c r="B63" s="49" t="s">
        <v>465</v>
      </c>
      <c r="C63" s="39">
        <v>7.1190849260339736E-2</v>
      </c>
      <c r="D63" s="50">
        <v>7.1181605098162445E-2</v>
      </c>
    </row>
    <row r="64" spans="1:4" x14ac:dyDescent="0.3">
      <c r="A64" s="48" t="s">
        <v>791</v>
      </c>
      <c r="B64" s="49" t="s">
        <v>121</v>
      </c>
      <c r="C64" s="39">
        <v>0.24752371065560502</v>
      </c>
      <c r="D64" s="50">
        <v>0.2473777867386549</v>
      </c>
    </row>
    <row r="65" spans="1:4" x14ac:dyDescent="0.3">
      <c r="A65" s="48" t="s">
        <v>792</v>
      </c>
      <c r="B65" s="49" t="s">
        <v>996</v>
      </c>
      <c r="C65" s="39">
        <v>7.2412257511398764E-2</v>
      </c>
      <c r="D65" s="50">
        <v>7.2732708584080027E-2</v>
      </c>
    </row>
    <row r="66" spans="1:4" x14ac:dyDescent="0.3">
      <c r="A66" s="48" t="s">
        <v>793</v>
      </c>
      <c r="B66" s="49" t="s">
        <v>941</v>
      </c>
      <c r="C66" s="39">
        <v>7.9319879476557206E-2</v>
      </c>
      <c r="D66" s="50">
        <v>7.9392375239321522E-2</v>
      </c>
    </row>
    <row r="67" spans="1:4" x14ac:dyDescent="0.3">
      <c r="A67" s="48" t="s">
        <v>794</v>
      </c>
      <c r="B67" s="49" t="s">
        <v>564</v>
      </c>
      <c r="C67" s="39">
        <v>7.2582018932626044E-2</v>
      </c>
      <c r="D67" s="50">
        <v>7.2413613346192895E-2</v>
      </c>
    </row>
    <row r="68" spans="1:4" x14ac:dyDescent="0.3">
      <c r="A68" s="48" t="s">
        <v>795</v>
      </c>
      <c r="B68" s="49" t="s">
        <v>475</v>
      </c>
      <c r="C68" s="39">
        <v>8.6763161963007776E-2</v>
      </c>
      <c r="D68" s="50">
        <v>8.6795823139969405E-2</v>
      </c>
    </row>
    <row r="69" spans="1:4" x14ac:dyDescent="0.3">
      <c r="A69" s="48" t="s">
        <v>796</v>
      </c>
      <c r="B69" s="49" t="s">
        <v>986</v>
      </c>
      <c r="C69" s="39">
        <v>6.9659429707222359E-2</v>
      </c>
      <c r="D69" s="50">
        <v>6.9591487276915678E-2</v>
      </c>
    </row>
    <row r="70" spans="1:4" x14ac:dyDescent="0.3">
      <c r="A70" s="48" t="s">
        <v>797</v>
      </c>
      <c r="B70" s="49" t="s">
        <v>483</v>
      </c>
      <c r="C70" s="39">
        <v>7.1797134685087208E-2</v>
      </c>
      <c r="D70" s="50">
        <v>7.1475592992127551E-2</v>
      </c>
    </row>
    <row r="71" spans="1:4" x14ac:dyDescent="0.3">
      <c r="A71" s="48" t="s">
        <v>798</v>
      </c>
      <c r="B71" s="49" t="s">
        <v>491</v>
      </c>
      <c r="C71" s="39">
        <v>0.21084627278852086</v>
      </c>
      <c r="D71" s="50">
        <v>0.21073058943294404</v>
      </c>
    </row>
    <row r="72" spans="1:4" x14ac:dyDescent="0.3">
      <c r="A72" s="48" t="s">
        <v>799</v>
      </c>
      <c r="B72" s="49" t="s">
        <v>987</v>
      </c>
      <c r="C72" s="39">
        <v>5.8759138798009376E-2</v>
      </c>
      <c r="D72" s="50">
        <v>5.8606105544994673E-2</v>
      </c>
    </row>
    <row r="73" spans="1:4" x14ac:dyDescent="0.3">
      <c r="A73" s="48" t="s">
        <v>800</v>
      </c>
      <c r="B73" s="49" t="s">
        <v>990</v>
      </c>
      <c r="C73" s="39">
        <v>0.12273746051366577</v>
      </c>
      <c r="D73" s="50">
        <v>0.12250138453302681</v>
      </c>
    </row>
    <row r="74" spans="1:4" x14ac:dyDescent="0.3">
      <c r="A74" s="48" t="s">
        <v>801</v>
      </c>
      <c r="B74" s="49" t="s">
        <v>75</v>
      </c>
      <c r="C74" s="39">
        <v>7.0183900741144348E-2</v>
      </c>
      <c r="D74" s="50">
        <v>7.0171419855318704E-2</v>
      </c>
    </row>
    <row r="75" spans="1:4" x14ac:dyDescent="0.3">
      <c r="A75" s="48" t="s">
        <v>802</v>
      </c>
      <c r="B75" s="49" t="s">
        <v>535</v>
      </c>
      <c r="C75" s="39">
        <v>5.4571477978479818E-2</v>
      </c>
      <c r="D75" s="50">
        <v>5.4408753675856576E-2</v>
      </c>
    </row>
    <row r="76" spans="1:4" x14ac:dyDescent="0.3">
      <c r="A76" s="48" t="s">
        <v>803</v>
      </c>
      <c r="B76" s="49" t="s">
        <v>994</v>
      </c>
      <c r="C76" s="39">
        <v>7.1730893053342015E-2</v>
      </c>
      <c r="D76" s="50">
        <v>7.1584507949860599E-2</v>
      </c>
    </row>
    <row r="77" spans="1:4" x14ac:dyDescent="0.3">
      <c r="A77" s="48" t="s">
        <v>804</v>
      </c>
      <c r="B77" s="49" t="s">
        <v>241</v>
      </c>
      <c r="C77" s="39">
        <v>0.26115758668261158</v>
      </c>
      <c r="D77" s="50">
        <v>0.26049111547984916</v>
      </c>
    </row>
    <row r="78" spans="1:4" x14ac:dyDescent="0.3">
      <c r="A78" s="48" t="s">
        <v>805</v>
      </c>
      <c r="B78" s="49" t="s">
        <v>548</v>
      </c>
      <c r="C78" s="39">
        <v>0.17543740877842279</v>
      </c>
      <c r="D78" s="50">
        <v>0.17503304420448618</v>
      </c>
    </row>
    <row r="79" spans="1:4" x14ac:dyDescent="0.3">
      <c r="A79" s="48" t="s">
        <v>806</v>
      </c>
      <c r="B79" s="49" t="s">
        <v>47</v>
      </c>
      <c r="C79" s="39">
        <v>5.9401480239850646E-2</v>
      </c>
      <c r="D79" s="50">
        <v>5.9547383958257635E-2</v>
      </c>
    </row>
    <row r="80" spans="1:4" x14ac:dyDescent="0.3">
      <c r="A80" s="48" t="s">
        <v>807</v>
      </c>
      <c r="B80" s="49" t="s">
        <v>119</v>
      </c>
      <c r="C80" s="39">
        <v>0.247513940852326</v>
      </c>
      <c r="D80" s="50">
        <v>0.24744367874973047</v>
      </c>
    </row>
    <row r="81" spans="1:4" x14ac:dyDescent="0.3">
      <c r="A81" s="48" t="s">
        <v>808</v>
      </c>
      <c r="B81" s="49" t="s">
        <v>123</v>
      </c>
      <c r="C81" s="39">
        <v>0.24801309716461375</v>
      </c>
      <c r="D81" s="50">
        <v>0.24785367874194592</v>
      </c>
    </row>
    <row r="82" spans="1:4" x14ac:dyDescent="0.3">
      <c r="A82" s="48" t="s">
        <v>809</v>
      </c>
      <c r="B82" s="49" t="s">
        <v>187</v>
      </c>
      <c r="C82" s="39">
        <v>6.2706915335981259E-2</v>
      </c>
      <c r="D82" s="50">
        <v>6.2726837298012511E-2</v>
      </c>
    </row>
    <row r="83" spans="1:4" x14ac:dyDescent="0.3">
      <c r="A83" s="48" t="s">
        <v>810</v>
      </c>
      <c r="B83" s="49" t="s">
        <v>189</v>
      </c>
      <c r="C83" s="39">
        <v>0.16271276034384252</v>
      </c>
      <c r="D83" s="50">
        <v>0.16249358165324768</v>
      </c>
    </row>
    <row r="84" spans="1:4" x14ac:dyDescent="0.3">
      <c r="A84" s="48" t="s">
        <v>811</v>
      </c>
      <c r="B84" s="49" t="s">
        <v>181</v>
      </c>
      <c r="C84" s="39">
        <v>0.10555283078167153</v>
      </c>
      <c r="D84" s="50">
        <v>0.10550959361351425</v>
      </c>
    </row>
    <row r="85" spans="1:4" x14ac:dyDescent="0.3">
      <c r="A85" s="48" t="s">
        <v>812</v>
      </c>
      <c r="B85" s="49" t="s">
        <v>580</v>
      </c>
      <c r="C85" s="39">
        <v>0.14497473825467178</v>
      </c>
      <c r="D85" s="50">
        <v>0.14482758619288283</v>
      </c>
    </row>
    <row r="86" spans="1:4" x14ac:dyDescent="0.3">
      <c r="A86" s="48" t="s">
        <v>813</v>
      </c>
      <c r="B86" s="49" t="s">
        <v>435</v>
      </c>
      <c r="C86" s="39">
        <v>0.19818754947140527</v>
      </c>
      <c r="D86" s="50">
        <v>0.19766611830785705</v>
      </c>
    </row>
    <row r="87" spans="1:4" x14ac:dyDescent="0.3">
      <c r="A87" s="48" t="s">
        <v>814</v>
      </c>
      <c r="B87" s="49" t="s">
        <v>43</v>
      </c>
      <c r="C87" s="39">
        <v>0.15327866100480109</v>
      </c>
      <c r="D87" s="50">
        <v>0.15274916733641933</v>
      </c>
    </row>
    <row r="88" spans="1:4" x14ac:dyDescent="0.3">
      <c r="A88" s="48" t="s">
        <v>815</v>
      </c>
      <c r="B88" s="49" t="s">
        <v>594</v>
      </c>
      <c r="C88" s="39">
        <v>7.9373707092603274E-2</v>
      </c>
      <c r="D88" s="50">
        <v>7.9246581385560025E-2</v>
      </c>
    </row>
    <row r="89" spans="1:4" x14ac:dyDescent="0.3">
      <c r="A89" s="48" t="s">
        <v>816</v>
      </c>
      <c r="B89" s="49" t="s">
        <v>600</v>
      </c>
      <c r="C89" s="39">
        <v>0.22807172516638266</v>
      </c>
      <c r="D89" s="50">
        <v>0.22699708814002742</v>
      </c>
    </row>
    <row r="90" spans="1:4" x14ac:dyDescent="0.3">
      <c r="A90" s="48" t="s">
        <v>817</v>
      </c>
      <c r="B90" s="49" t="s">
        <v>289</v>
      </c>
      <c r="C90" s="39">
        <v>7.7058233506225843E-2</v>
      </c>
      <c r="D90" s="50">
        <v>7.6879776873480285E-2</v>
      </c>
    </row>
    <row r="91" spans="1:4" x14ac:dyDescent="0.3">
      <c r="A91" s="48" t="s">
        <v>818</v>
      </c>
      <c r="B91" s="49" t="s">
        <v>999</v>
      </c>
      <c r="C91" s="39">
        <v>6.0877613778835965E-2</v>
      </c>
      <c r="D91" s="50">
        <v>6.0730121147505013E-2</v>
      </c>
    </row>
    <row r="92" spans="1:4" x14ac:dyDescent="0.3">
      <c r="A92" s="48" t="s">
        <v>819</v>
      </c>
      <c r="B92" s="49" t="s">
        <v>596</v>
      </c>
      <c r="C92" s="39">
        <v>0.1597628103557282</v>
      </c>
      <c r="D92" s="50">
        <v>0.15935515766444952</v>
      </c>
    </row>
    <row r="93" spans="1:4" x14ac:dyDescent="0.3">
      <c r="A93" s="48" t="s">
        <v>820</v>
      </c>
      <c r="B93" s="49" t="s">
        <v>620</v>
      </c>
      <c r="C93" s="39">
        <v>1.8904833472024454E-2</v>
      </c>
      <c r="D93" s="50">
        <v>1.8827947951814895E-2</v>
      </c>
    </row>
    <row r="94" spans="1:4" x14ac:dyDescent="0.3">
      <c r="A94" s="48" t="s">
        <v>821</v>
      </c>
      <c r="B94" s="49" t="s">
        <v>636</v>
      </c>
      <c r="C94" s="39">
        <v>6.3006008232337277E-2</v>
      </c>
      <c r="D94" s="50">
        <v>6.2969137159199301E-2</v>
      </c>
    </row>
    <row r="95" spans="1:4" x14ac:dyDescent="0.3">
      <c r="A95" s="48" t="s">
        <v>822</v>
      </c>
      <c r="B95" s="49" t="s">
        <v>628</v>
      </c>
      <c r="C95" s="39">
        <v>0.1145684031382115</v>
      </c>
      <c r="D95" s="50">
        <v>0.11429518885558136</v>
      </c>
    </row>
    <row r="96" spans="1:4" x14ac:dyDescent="0.3">
      <c r="A96" s="48" t="s">
        <v>823</v>
      </c>
      <c r="B96" s="49" t="s">
        <v>949</v>
      </c>
      <c r="C96" s="39">
        <v>0.13454978731893574</v>
      </c>
      <c r="D96" s="50">
        <v>0.13436784033717092</v>
      </c>
    </row>
    <row r="97" spans="1:4" x14ac:dyDescent="0.3">
      <c r="A97" s="48" t="s">
        <v>824</v>
      </c>
      <c r="B97" s="49" t="s">
        <v>626</v>
      </c>
      <c r="C97" s="39">
        <v>5.7791920448627326E-2</v>
      </c>
      <c r="D97" s="50">
        <v>5.7780825170592048E-2</v>
      </c>
    </row>
    <row r="98" spans="1:4" x14ac:dyDescent="0.3">
      <c r="A98" s="48" t="s">
        <v>825</v>
      </c>
      <c r="B98" s="49" t="s">
        <v>966</v>
      </c>
      <c r="C98" s="39">
        <v>5.4924604259656611E-2</v>
      </c>
      <c r="D98" s="50">
        <v>5.4964678933481878E-2</v>
      </c>
    </row>
    <row r="99" spans="1:4" x14ac:dyDescent="0.3">
      <c r="A99" s="48" t="s">
        <v>826</v>
      </c>
      <c r="B99" s="49" t="s">
        <v>644</v>
      </c>
      <c r="C99" s="39">
        <v>0.13375160073542752</v>
      </c>
      <c r="D99" s="50">
        <v>0.13375504484801698</v>
      </c>
    </row>
    <row r="100" spans="1:4" x14ac:dyDescent="0.3">
      <c r="A100" s="48" t="s">
        <v>827</v>
      </c>
      <c r="B100" s="49" t="s">
        <v>1002</v>
      </c>
      <c r="C100" s="39">
        <v>6.0941786988207208E-2</v>
      </c>
      <c r="D100" s="50">
        <v>6.0880977688540172E-2</v>
      </c>
    </row>
    <row r="101" spans="1:4" x14ac:dyDescent="0.3">
      <c r="A101" s="48" t="s">
        <v>828</v>
      </c>
      <c r="B101" s="49" t="s">
        <v>1001</v>
      </c>
      <c r="C101" s="39">
        <v>5.575046504929336E-2</v>
      </c>
      <c r="D101" s="50">
        <v>5.5586844380793227E-2</v>
      </c>
    </row>
    <row r="102" spans="1:4" x14ac:dyDescent="0.3">
      <c r="A102" s="48"/>
      <c r="B102" s="49"/>
      <c r="C102" s="39"/>
      <c r="D102" s="50"/>
    </row>
    <row r="103" spans="1:4" x14ac:dyDescent="0.3">
      <c r="A103" s="48"/>
      <c r="B103" s="49"/>
      <c r="C103" s="39"/>
      <c r="D103" s="50"/>
    </row>
    <row r="104" spans="1:4" x14ac:dyDescent="0.3">
      <c r="A104" s="48"/>
      <c r="B104" s="49"/>
      <c r="C104" s="39"/>
      <c r="D104" s="50"/>
    </row>
    <row r="105" spans="1:4" x14ac:dyDescent="0.3">
      <c r="A105" s="48"/>
      <c r="B105" s="49"/>
      <c r="C105" s="39"/>
      <c r="D105" s="50"/>
    </row>
    <row r="106" spans="1:4" x14ac:dyDescent="0.3">
      <c r="A106" s="48"/>
      <c r="B106" s="49"/>
      <c r="C106" s="39"/>
      <c r="D106" s="50"/>
    </row>
    <row r="107" spans="1:4" x14ac:dyDescent="0.3">
      <c r="A107" s="48"/>
      <c r="B107" s="49"/>
      <c r="C107" s="39"/>
      <c r="D107" s="50"/>
    </row>
    <row r="108" spans="1:4" x14ac:dyDescent="0.3">
      <c r="A108" s="48"/>
      <c r="B108" s="49"/>
      <c r="C108" s="39"/>
      <c r="D108" s="50"/>
    </row>
    <row r="109" spans="1:4" x14ac:dyDescent="0.3">
      <c r="A109" s="48"/>
      <c r="B109" s="49"/>
      <c r="C109" s="39"/>
      <c r="D109" s="50"/>
    </row>
    <row r="110" spans="1:4" x14ac:dyDescent="0.3">
      <c r="A110" s="48"/>
      <c r="B110" s="49"/>
      <c r="C110" s="39"/>
      <c r="D110" s="50"/>
    </row>
    <row r="111" spans="1:4" x14ac:dyDescent="0.3">
      <c r="A111" s="48"/>
      <c r="B111" s="49"/>
      <c r="C111" s="39"/>
      <c r="D111" s="50"/>
    </row>
    <row r="112" spans="1:4" x14ac:dyDescent="0.3">
      <c r="A112" s="48"/>
      <c r="B112" s="49"/>
      <c r="C112" s="39"/>
      <c r="D112" s="50"/>
    </row>
    <row r="113" spans="1:4" x14ac:dyDescent="0.3">
      <c r="A113" s="48"/>
      <c r="B113" s="49"/>
      <c r="C113" s="39"/>
      <c r="D113" s="50"/>
    </row>
    <row r="114" spans="1:4" x14ac:dyDescent="0.3">
      <c r="A114" s="48"/>
      <c r="B114" s="49"/>
      <c r="C114" s="39"/>
      <c r="D114" s="50"/>
    </row>
    <row r="115" spans="1:4" x14ac:dyDescent="0.3">
      <c r="A115" s="48"/>
      <c r="B115" s="49"/>
      <c r="C115" s="39"/>
      <c r="D115" s="50"/>
    </row>
    <row r="116" spans="1:4" x14ac:dyDescent="0.3">
      <c r="A116" s="48"/>
      <c r="B116" s="49"/>
      <c r="C116" s="39"/>
      <c r="D116" s="50"/>
    </row>
    <row r="117" spans="1:4" x14ac:dyDescent="0.3">
      <c r="A117" s="48"/>
      <c r="B117" s="49"/>
      <c r="C117" s="39"/>
      <c r="D117" s="50"/>
    </row>
    <row r="118" spans="1:4" x14ac:dyDescent="0.3">
      <c r="A118" s="48"/>
      <c r="B118" s="49"/>
      <c r="C118" s="39"/>
      <c r="D118" s="50"/>
    </row>
    <row r="119" spans="1:4" x14ac:dyDescent="0.3">
      <c r="A119" s="48"/>
      <c r="B119" s="49"/>
      <c r="C119" s="39"/>
      <c r="D119" s="50"/>
    </row>
    <row r="120" spans="1:4" x14ac:dyDescent="0.3">
      <c r="A120" s="48"/>
      <c r="B120" s="49"/>
      <c r="C120" s="39"/>
      <c r="D120" s="50"/>
    </row>
    <row r="121" spans="1:4" x14ac:dyDescent="0.3">
      <c r="A121" s="48"/>
      <c r="B121" s="49"/>
      <c r="C121" s="39"/>
      <c r="D121" s="50"/>
    </row>
    <row r="122" spans="1:4" x14ac:dyDescent="0.3">
      <c r="A122" s="48"/>
      <c r="B122" s="49"/>
      <c r="C122" s="39"/>
      <c r="D122" s="50"/>
    </row>
    <row r="123" spans="1:4" x14ac:dyDescent="0.3">
      <c r="A123" s="48"/>
      <c r="B123" s="49"/>
      <c r="C123" s="39"/>
      <c r="D123" s="50"/>
    </row>
    <row r="124" spans="1:4" x14ac:dyDescent="0.3">
      <c r="A124" s="48"/>
      <c r="B124" s="49"/>
      <c r="C124" s="39"/>
      <c r="D124" s="50"/>
    </row>
    <row r="125" spans="1:4" x14ac:dyDescent="0.3">
      <c r="A125" s="48"/>
      <c r="B125" s="49"/>
      <c r="C125" s="39"/>
      <c r="D125" s="50"/>
    </row>
    <row r="126" spans="1:4" x14ac:dyDescent="0.3">
      <c r="A126" s="48"/>
      <c r="B126" s="49"/>
      <c r="C126" s="39"/>
      <c r="D126" s="50"/>
    </row>
    <row r="127" spans="1:4" x14ac:dyDescent="0.3">
      <c r="A127" s="48"/>
      <c r="B127" s="49"/>
      <c r="C127" s="39"/>
      <c r="D127" s="50"/>
    </row>
    <row r="128" spans="1:4" x14ac:dyDescent="0.3">
      <c r="A128" s="48"/>
      <c r="B128" s="49"/>
      <c r="C128" s="39"/>
      <c r="D128" s="50"/>
    </row>
    <row r="129" spans="1:4" x14ac:dyDescent="0.3">
      <c r="A129" s="48"/>
      <c r="B129" s="49"/>
      <c r="C129" s="39"/>
      <c r="D129" s="50"/>
    </row>
    <row r="130" spans="1:4" x14ac:dyDescent="0.3">
      <c r="A130" s="48"/>
      <c r="B130" s="49"/>
      <c r="C130" s="39"/>
      <c r="D130" s="50"/>
    </row>
    <row r="131" spans="1:4" x14ac:dyDescent="0.3">
      <c r="A131" s="48"/>
      <c r="B131" s="49"/>
      <c r="C131" s="39"/>
      <c r="D131" s="50"/>
    </row>
    <row r="132" spans="1:4" x14ac:dyDescent="0.3">
      <c r="A132" s="48"/>
      <c r="B132" s="49"/>
      <c r="C132" s="39"/>
      <c r="D132" s="50"/>
    </row>
    <row r="133" spans="1:4" x14ac:dyDescent="0.3">
      <c r="A133" s="48"/>
      <c r="B133" s="49"/>
      <c r="C133" s="39"/>
      <c r="D133" s="50"/>
    </row>
    <row r="134" spans="1:4" x14ac:dyDescent="0.3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3.8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4" t="str">
        <f>"GROUPEMENT DES BAX EN VIGUEUR LE "&amp;'OPTIONS - INTERVALLES DE MARGE'!A1</f>
        <v>GROUPEMENT DES BAX EN VIGUEUR LE 31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5">
      <c r="A5" s="3"/>
      <c r="B5" s="140">
        <v>1</v>
      </c>
      <c r="C5" s="6" t="s">
        <v>829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4"/>
      <c r="C6" s="7" t="s">
        <v>830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5">
      <c r="A7" s="3"/>
      <c r="B7" s="133">
        <v>2</v>
      </c>
      <c r="C7" s="8" t="s">
        <v>831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4"/>
      <c r="C8" s="7" t="s">
        <v>832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5">
      <c r="A9" s="3"/>
      <c r="B9" s="133">
        <v>3</v>
      </c>
      <c r="C9" s="8" t="s">
        <v>833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5">
      <c r="A10" s="3"/>
      <c r="B10" s="135"/>
      <c r="C10" s="6" t="s">
        <v>834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5">
      <c r="A11" s="3"/>
      <c r="B11" s="135"/>
      <c r="C11" s="6" t="s">
        <v>835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4"/>
      <c r="C12" s="7" t="s">
        <v>836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5">
      <c r="A13" s="3"/>
      <c r="B13" s="133">
        <v>4</v>
      </c>
      <c r="C13" s="9" t="s">
        <v>837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5">
      <c r="A14" s="3"/>
      <c r="B14" s="135"/>
      <c r="C14" s="6" t="s">
        <v>838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5">
      <c r="A15" s="3"/>
      <c r="B15" s="135"/>
      <c r="C15" s="6" t="s">
        <v>839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4"/>
      <c r="C16" s="7" t="s">
        <v>840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31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5">
      <c r="A21" s="3"/>
      <c r="B21" s="85" t="s">
        <v>841</v>
      </c>
      <c r="C21" s="12">
        <v>333</v>
      </c>
      <c r="D21" s="12">
        <v>332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6" t="s">
        <v>842</v>
      </c>
      <c r="C22" s="13">
        <v>110</v>
      </c>
      <c r="D22" s="13">
        <v>111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6" t="s">
        <v>843</v>
      </c>
      <c r="C23" s="13">
        <v>262</v>
      </c>
      <c r="D23" s="13">
        <v>261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6" t="s">
        <v>844</v>
      </c>
      <c r="C24" s="13">
        <v>233</v>
      </c>
      <c r="D24" s="13">
        <v>232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6" t="s">
        <v>845</v>
      </c>
      <c r="C25" s="13">
        <v>360</v>
      </c>
      <c r="D25" s="13">
        <v>358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6" t="s">
        <v>846</v>
      </c>
      <c r="C26" s="13">
        <v>442</v>
      </c>
      <c r="D26" s="13">
        <v>439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6" t="s">
        <v>847</v>
      </c>
      <c r="C27" s="13">
        <v>192</v>
      </c>
      <c r="D27" s="13">
        <v>191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6" t="s">
        <v>848</v>
      </c>
      <c r="C28" s="13">
        <v>199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6" t="s">
        <v>849</v>
      </c>
      <c r="C29" s="13">
        <v>490</v>
      </c>
      <c r="D29" s="13">
        <v>487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7" t="s">
        <v>850</v>
      </c>
      <c r="C30" s="14">
        <v>487</v>
      </c>
      <c r="D30" s="14">
        <v>485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31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5">
      <c r="A35" s="3"/>
      <c r="B35" s="88" t="s">
        <v>851</v>
      </c>
      <c r="C35" s="19">
        <v>1075</v>
      </c>
      <c r="D35" s="19">
        <v>1070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5">
      <c r="A36" s="3"/>
      <c r="B36" s="88" t="s">
        <v>852</v>
      </c>
      <c r="C36" s="19">
        <v>481</v>
      </c>
      <c r="D36" s="19">
        <v>478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5">
      <c r="A37" s="3"/>
      <c r="B37" s="88" t="s">
        <v>853</v>
      </c>
      <c r="C37" s="19">
        <v>560</v>
      </c>
      <c r="D37" s="19">
        <v>557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5">
      <c r="A38" s="3"/>
      <c r="B38" s="88" t="s">
        <v>854</v>
      </c>
      <c r="C38" s="19">
        <v>508</v>
      </c>
      <c r="D38" s="19">
        <v>505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5">
      <c r="A39" s="3"/>
      <c r="B39" s="88" t="s">
        <v>855</v>
      </c>
      <c r="C39" s="19">
        <v>168</v>
      </c>
      <c r="D39" s="19">
        <v>168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5">
      <c r="A40" s="3"/>
      <c r="B40" s="88" t="s">
        <v>856</v>
      </c>
      <c r="C40" s="19">
        <v>185</v>
      </c>
      <c r="D40" s="19">
        <v>185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5">
      <c r="A41" s="3"/>
      <c r="B41" s="88" t="s">
        <v>857</v>
      </c>
      <c r="C41" s="19">
        <v>166</v>
      </c>
      <c r="D41" s="19">
        <v>167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9" t="s">
        <v>858</v>
      </c>
      <c r="C42" s="20">
        <v>154</v>
      </c>
      <c r="D42" s="20">
        <v>154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31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5">
      <c r="A47" s="3"/>
      <c r="B47" s="88" t="s">
        <v>859</v>
      </c>
      <c r="C47" s="19">
        <v>1502</v>
      </c>
      <c r="D47" s="19">
        <v>1494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5">
      <c r="A48" s="3"/>
      <c r="B48" s="88" t="s">
        <v>860</v>
      </c>
      <c r="C48" s="19">
        <v>733</v>
      </c>
      <c r="D48" s="19">
        <v>729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5">
      <c r="A49" s="3"/>
      <c r="B49" s="88" t="s">
        <v>861</v>
      </c>
      <c r="C49" s="19">
        <v>521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5">
      <c r="A50" s="3"/>
      <c r="B50" s="88" t="s">
        <v>862</v>
      </c>
      <c r="C50" s="19">
        <v>449</v>
      </c>
      <c r="D50" s="19">
        <v>448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5">
      <c r="A51" s="3"/>
      <c r="B51" s="88" t="s">
        <v>863</v>
      </c>
      <c r="C51" s="19">
        <v>422</v>
      </c>
      <c r="D51" s="19">
        <v>420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9" t="s">
        <v>864</v>
      </c>
      <c r="C52" s="20">
        <v>312</v>
      </c>
      <c r="D52" s="20">
        <v>312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24" t="str">
        <f>"IMPUTATIONS POUR POSITION MIXTE INTRA-MARCHANDISE - 'BUTTERFLY' ANNUEL EN VIGUEUR LE "&amp;'OPTIONS - INTERVALLES DE MARGE'!A1</f>
        <v>IMPUTATIONS POUR POSITION MIXTE INTRA-MARCHANDISE - 'BUTTERFLY' ANNUEL EN VIGUEUR LE 31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5">
      <c r="A57" s="3"/>
      <c r="B57" s="88" t="s">
        <v>865</v>
      </c>
      <c r="C57" s="19">
        <v>1259</v>
      </c>
      <c r="D57" s="19">
        <v>1254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5">
      <c r="A58" s="3"/>
      <c r="B58" s="88" t="s">
        <v>866</v>
      </c>
      <c r="C58" s="19">
        <v>501</v>
      </c>
      <c r="D58" s="19">
        <v>500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5">
      <c r="A59" s="3"/>
      <c r="B59" s="88" t="s">
        <v>867</v>
      </c>
      <c r="C59" s="19">
        <v>697</v>
      </c>
      <c r="D59" s="19">
        <v>695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9" t="s">
        <v>868</v>
      </c>
      <c r="C60" s="20">
        <v>662</v>
      </c>
      <c r="D60" s="20">
        <v>660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24" t="str">
        <f>"IMPUTATIONS POUR POSITION MIXTE INTRA-MARCHANDISE - INTERMENSUELLE EN VIGUEUR LE "&amp;'OPTIONS - INTERVALLES DE MARGE'!A1</f>
        <v>IMPUTATIONS POUR POSITION MIXTE INTRA-MARCHANDISE - INTERMENSUELLE EN VIGUEUR LE 31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x14ac:dyDescent="0.25">
      <c r="A65" s="22">
        <v>1</v>
      </c>
      <c r="B65" s="23">
        <v>881</v>
      </c>
      <c r="C65" s="24">
        <v>1001</v>
      </c>
      <c r="D65" s="25">
        <v>1004</v>
      </c>
      <c r="E65" s="26">
        <v>1180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x14ac:dyDescent="0.25">
      <c r="A66" s="22">
        <v>2</v>
      </c>
      <c r="B66" s="27"/>
      <c r="C66" s="28">
        <v>332</v>
      </c>
      <c r="D66" s="29">
        <v>1083</v>
      </c>
      <c r="E66" s="30">
        <v>963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x14ac:dyDescent="0.25">
      <c r="A67" s="22">
        <v>3</v>
      </c>
      <c r="B67" s="27"/>
      <c r="C67" s="31"/>
      <c r="D67" s="29">
        <v>747</v>
      </c>
      <c r="E67" s="30">
        <v>624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285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4" t="str">
        <f>"GROUPEMENT DES COA EN VIGUEUR LE "&amp;'OPTIONS - INTERVALLES DE MARGE'!A1</f>
        <v>GROUPEMENT DES COA EN VIGUEUR LE 31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40">
        <v>1</v>
      </c>
      <c r="C5" s="6" t="s">
        <v>869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5">
      <c r="A6" s="3"/>
      <c r="B6" s="135"/>
      <c r="C6" s="6" t="s">
        <v>870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5">
      <c r="A7" s="3"/>
      <c r="B7" s="135"/>
      <c r="C7" s="9" t="s">
        <v>871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3">
      <c r="A8" s="3"/>
      <c r="B8" s="134"/>
      <c r="C8" s="7" t="s">
        <v>872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3">
      <c r="A10" s="124" t="str">
        <f>"IMPUTATIONS POUR POSITION MIXTE INTRA-MARCHANDISE - 'BUTTERFLY' MENSUEL EN VIGUEUR LE "&amp;'OPTIONS - INTERVALLES DE MARGE'!A1</f>
        <v>IMPUTATIONS POUR POSITION MIXTE INTRA-MARCHANDISE - 'BUTTERFLY' MENSUEL EN VIGUEUR LE 31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5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3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5">
      <c r="A13" s="3"/>
      <c r="B13" s="86" t="s">
        <v>873</v>
      </c>
      <c r="C13" s="13">
        <v>2780</v>
      </c>
      <c r="D13" s="13">
        <v>2766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3">
      <c r="A14" s="3"/>
      <c r="B14" s="87" t="s">
        <v>874</v>
      </c>
      <c r="C14" s="14">
        <v>2447</v>
      </c>
      <c r="D14" s="14">
        <v>2435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ht="13.8" x14ac:dyDescent="0.25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3">
      <c r="A16" s="124" t="str">
        <f>"IMPUTATIONS POUR POSITION MIXTE INTRA-MARCHANDISE - INTERMENSUELLE EN VIGUEUR LE "&amp;'OPTIONS - INTERVALLES DE MARGE'!A1</f>
        <v>IMPUTATIONS POUR POSITION MIXTE INTRA-MARCHANDISE - INTERMENSUELLE EN VIGUEUR LE 31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5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3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4.4" thickBot="1" x14ac:dyDescent="0.3">
      <c r="B19" s="32">
        <v>1</v>
      </c>
      <c r="C19" s="98">
        <v>1614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ht="13.8" x14ac:dyDescent="0.25"/>
    <row r="21" spans="2:154" ht="15" customHeight="1" x14ac:dyDescent="0.25"/>
    <row r="22" spans="2:154" ht="15" customHeight="1" x14ac:dyDescent="0.25"/>
    <row r="23" spans="2:154" ht="15" customHeight="1" x14ac:dyDescent="0.25"/>
    <row r="24" spans="2:154" ht="15" customHeight="1" x14ac:dyDescent="0.25"/>
    <row r="25" spans="2:154" ht="15" customHeight="1" x14ac:dyDescent="0.25"/>
    <row r="26" spans="2:154" ht="15" customHeight="1" x14ac:dyDescent="0.25"/>
    <row r="27" spans="2:154" ht="15" customHeight="1" x14ac:dyDescent="0.25"/>
    <row r="28" spans="2:154" ht="15" customHeight="1" x14ac:dyDescent="0.25"/>
    <row r="29" spans="2:154" ht="15" customHeight="1" x14ac:dyDescent="0.25"/>
    <row r="30" spans="2:154" ht="15" customHeight="1" x14ac:dyDescent="0.25"/>
    <row r="31" spans="2:154" ht="15" customHeight="1" x14ac:dyDescent="0.25"/>
    <row r="32" spans="2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3" width="37.109375" style="1" customWidth="1"/>
    <col min="4" max="4" width="38.664062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3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3">
      <c r="A2" s="124" t="str">
        <f>"GROUPEMENT DES CRA EN VIGUEUR LE "&amp;'OPTIONS - INTERVALLES DE MARGE'!A1</f>
        <v>GROUPEMENT DES CRA EN VIGUEUR LE 31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5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ht="13.8" x14ac:dyDescent="0.25">
      <c r="A5" s="3"/>
      <c r="B5" s="140">
        <v>1</v>
      </c>
      <c r="C5" s="6" t="s">
        <v>875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4.4" thickBot="1" x14ac:dyDescent="0.3">
      <c r="A6" s="3"/>
      <c r="B6" s="134"/>
      <c r="C6" s="7" t="s">
        <v>876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3.8" x14ac:dyDescent="0.25">
      <c r="A7" s="3"/>
      <c r="B7" s="133">
        <v>2</v>
      </c>
      <c r="C7" s="8" t="s">
        <v>877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4.4" thickBot="1" x14ac:dyDescent="0.3">
      <c r="A8" s="3"/>
      <c r="B8" s="134"/>
      <c r="C8" s="7" t="s">
        <v>878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ht="13.8" x14ac:dyDescent="0.25">
      <c r="A9" s="3"/>
      <c r="B9" s="133">
        <v>3</v>
      </c>
      <c r="C9" s="8" t="s">
        <v>879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ht="13.8" x14ac:dyDescent="0.25">
      <c r="A10" s="3"/>
      <c r="B10" s="135"/>
      <c r="C10" s="6" t="s">
        <v>880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ht="13.8" x14ac:dyDescent="0.25">
      <c r="A11" s="3"/>
      <c r="B11" s="135"/>
      <c r="C11" s="6" t="s">
        <v>881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4.4" thickBot="1" x14ac:dyDescent="0.3">
      <c r="A12" s="3"/>
      <c r="B12" s="134"/>
      <c r="C12" s="7" t="s">
        <v>882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ht="13.8" x14ac:dyDescent="0.25">
      <c r="A13" s="3"/>
      <c r="B13" s="133">
        <v>4</v>
      </c>
      <c r="C13" s="9" t="s">
        <v>883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ht="13.8" x14ac:dyDescent="0.25">
      <c r="A14" s="3"/>
      <c r="B14" s="135"/>
      <c r="C14" s="6" t="s">
        <v>884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ht="13.8" x14ac:dyDescent="0.25">
      <c r="A15" s="3"/>
      <c r="B15" s="135"/>
      <c r="C15" s="6" t="s">
        <v>885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4.4" thickBot="1" x14ac:dyDescent="0.3">
      <c r="A16" s="3"/>
      <c r="B16" s="134"/>
      <c r="C16" s="7" t="s">
        <v>886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ht="13.8" x14ac:dyDescent="0.25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3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31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5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3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ht="13.8" x14ac:dyDescent="0.25">
      <c r="A21" s="3"/>
      <c r="B21" s="85" t="s">
        <v>887</v>
      </c>
      <c r="C21" s="12">
        <v>9</v>
      </c>
      <c r="D21" s="12">
        <v>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5">
      <c r="A22" s="3"/>
      <c r="B22" s="86" t="s">
        <v>888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5">
      <c r="A23" s="3"/>
      <c r="B23" s="86" t="s">
        <v>889</v>
      </c>
      <c r="C23" s="13">
        <v>30</v>
      </c>
      <c r="D23" s="13">
        <v>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5">
      <c r="A24" s="3"/>
      <c r="B24" s="86" t="s">
        <v>890</v>
      </c>
      <c r="C24" s="13">
        <v>76</v>
      </c>
      <c r="D24" s="13">
        <v>76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5">
      <c r="A25" s="3"/>
      <c r="B25" s="86" t="s">
        <v>891</v>
      </c>
      <c r="C25" s="13">
        <v>505</v>
      </c>
      <c r="D25" s="13">
        <v>503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5">
      <c r="A26" s="3"/>
      <c r="B26" s="86" t="s">
        <v>892</v>
      </c>
      <c r="C26" s="13">
        <v>866</v>
      </c>
      <c r="D26" s="13">
        <v>861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5">
      <c r="A27" s="3"/>
      <c r="B27" s="86" t="s">
        <v>893</v>
      </c>
      <c r="C27" s="13">
        <v>274</v>
      </c>
      <c r="D27" s="13">
        <v>273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5">
      <c r="A28" s="3"/>
      <c r="B28" s="86" t="s">
        <v>894</v>
      </c>
      <c r="C28" s="13">
        <v>135</v>
      </c>
      <c r="D28" s="13">
        <v>134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5">
      <c r="A29" s="3"/>
      <c r="B29" s="86" t="s">
        <v>895</v>
      </c>
      <c r="C29" s="13">
        <v>503</v>
      </c>
      <c r="D29" s="13">
        <v>501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3">
      <c r="A30" s="3"/>
      <c r="B30" s="87" t="s">
        <v>896</v>
      </c>
      <c r="C30" s="14">
        <v>496</v>
      </c>
      <c r="D30" s="14">
        <v>493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ht="13.8" x14ac:dyDescent="0.25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3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31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5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5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ht="13.8" x14ac:dyDescent="0.25">
      <c r="A35" s="3"/>
      <c r="B35" s="88" t="s">
        <v>897</v>
      </c>
      <c r="C35" s="19">
        <v>626</v>
      </c>
      <c r="D35" s="19">
        <v>624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ht="13.8" x14ac:dyDescent="0.25">
      <c r="A36" s="3"/>
      <c r="B36" s="88" t="s">
        <v>898</v>
      </c>
      <c r="C36" s="19">
        <v>619</v>
      </c>
      <c r="D36" s="19">
        <v>616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ht="13.8" x14ac:dyDescent="0.25">
      <c r="A37" s="3"/>
      <c r="B37" s="88" t="s">
        <v>899</v>
      </c>
      <c r="C37" s="19">
        <v>284</v>
      </c>
      <c r="D37" s="19">
        <v>283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ht="13.8" x14ac:dyDescent="0.25">
      <c r="A38" s="3"/>
      <c r="B38" s="88" t="s">
        <v>900</v>
      </c>
      <c r="C38" s="19">
        <v>514</v>
      </c>
      <c r="D38" s="19">
        <v>512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ht="13.8" x14ac:dyDescent="0.25">
      <c r="A39" s="3"/>
      <c r="B39" s="88" t="s">
        <v>901</v>
      </c>
      <c r="C39" s="19">
        <v>681</v>
      </c>
      <c r="D39" s="19">
        <v>678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ht="13.8" x14ac:dyDescent="0.25">
      <c r="A40" s="3"/>
      <c r="B40" s="88" t="s">
        <v>902</v>
      </c>
      <c r="C40" s="19">
        <v>189</v>
      </c>
      <c r="D40" s="19">
        <v>188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ht="13.8" x14ac:dyDescent="0.25">
      <c r="A41" s="3"/>
      <c r="B41" s="88" t="s">
        <v>903</v>
      </c>
      <c r="C41" s="19">
        <v>495</v>
      </c>
      <c r="D41" s="19">
        <v>493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4.4" thickBot="1" x14ac:dyDescent="0.3">
      <c r="A42" s="3"/>
      <c r="B42" s="89" t="s">
        <v>904</v>
      </c>
      <c r="C42" s="20">
        <v>69</v>
      </c>
      <c r="D42" s="20">
        <v>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ht="13.8" x14ac:dyDescent="0.25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3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31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5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5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ht="13.8" x14ac:dyDescent="0.25">
      <c r="A47" s="3"/>
      <c r="B47" s="88" t="s">
        <v>905</v>
      </c>
      <c r="C47" s="19">
        <v>961</v>
      </c>
      <c r="D47" s="19">
        <v>957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ht="13.8" x14ac:dyDescent="0.25">
      <c r="A48" s="3"/>
      <c r="B48" s="88" t="s">
        <v>906</v>
      </c>
      <c r="C48" s="19">
        <v>598</v>
      </c>
      <c r="D48" s="19">
        <v>596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ht="13.8" x14ac:dyDescent="0.25">
      <c r="A49" s="3"/>
      <c r="B49" s="88" t="s">
        <v>907</v>
      </c>
      <c r="C49" s="19">
        <v>533</v>
      </c>
      <c r="D49" s="19">
        <v>531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ht="13.8" x14ac:dyDescent="0.25">
      <c r="A50" s="3"/>
      <c r="B50" s="88" t="s">
        <v>908</v>
      </c>
      <c r="C50" s="19">
        <v>549</v>
      </c>
      <c r="D50" s="19">
        <v>547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ht="13.8" x14ac:dyDescent="0.25">
      <c r="A51" s="3"/>
      <c r="B51" s="88" t="s">
        <v>909</v>
      </c>
      <c r="C51" s="19">
        <v>360</v>
      </c>
      <c r="D51" s="19">
        <v>359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4.4" thickBot="1" x14ac:dyDescent="0.3">
      <c r="A52" s="3"/>
      <c r="B52" s="89" t="s">
        <v>910</v>
      </c>
      <c r="C52" s="20">
        <v>502</v>
      </c>
      <c r="D52" s="20">
        <v>500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ht="13.8" x14ac:dyDescent="0.25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3">
      <c r="A54" s="124" t="str">
        <f>"IMPUTATIONS POUR POSITION MIXTE INTRA-MARCHANDISE - 'BUTTERFLY' ANNUEL EN VIGUEUR LE "&amp;'OPTIONS - INTERVALLES DE MARGE'!A1</f>
        <v>IMPUTATIONS POUR POSITION MIXTE INTRA-MARCHANDISE - 'BUTTERFLY' ANNUEL EN VIGUEUR LE 31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5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5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ht="13.8" x14ac:dyDescent="0.25">
      <c r="A57" s="3"/>
      <c r="B57" s="88" t="s">
        <v>911</v>
      </c>
      <c r="C57" s="19">
        <v>652</v>
      </c>
      <c r="D57" s="19">
        <v>651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ht="13.8" x14ac:dyDescent="0.25">
      <c r="A58" s="3"/>
      <c r="B58" s="88" t="s">
        <v>912</v>
      </c>
      <c r="C58" s="19">
        <v>565</v>
      </c>
      <c r="D58" s="19">
        <v>563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ht="13.8" x14ac:dyDescent="0.25">
      <c r="A59" s="3"/>
      <c r="B59" s="88" t="s">
        <v>913</v>
      </c>
      <c r="C59" s="19">
        <v>814</v>
      </c>
      <c r="D59" s="19">
        <v>810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4.4" thickBot="1" x14ac:dyDescent="0.3">
      <c r="A60" s="3"/>
      <c r="B60" s="89" t="s">
        <v>914</v>
      </c>
      <c r="C60" s="20">
        <v>248</v>
      </c>
      <c r="D60" s="20">
        <v>248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ht="13.8" x14ac:dyDescent="0.25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3">
      <c r="A62" s="124" t="str">
        <f>"IMPUTATIONS POUR POSITION MIXTE INTRA-MARCHANDISE - INTERMENSUELLE EN VIGUEUR LE "&amp;'OPTIONS - INTERVALLES DE MARGE'!A1</f>
        <v>IMPUTATIONS POUR POSITION MIXTE INTRA-MARCHANDISE - INTERMENSUELLE EN VIGUEUR LE 31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5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3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3.8" x14ac:dyDescent="0.25">
      <c r="A65" s="22">
        <v>1</v>
      </c>
      <c r="B65" s="23">
        <v>530</v>
      </c>
      <c r="C65" s="24">
        <v>605</v>
      </c>
      <c r="D65" s="25">
        <v>610</v>
      </c>
      <c r="E65" s="26">
        <v>605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3.8" x14ac:dyDescent="0.25">
      <c r="A66" s="22">
        <v>2</v>
      </c>
      <c r="B66" s="27"/>
      <c r="C66" s="28">
        <v>380</v>
      </c>
      <c r="D66" s="29">
        <v>726</v>
      </c>
      <c r="E66" s="30">
        <v>1170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3.8" x14ac:dyDescent="0.25">
      <c r="A67" s="22">
        <v>3</v>
      </c>
      <c r="B67" s="27"/>
      <c r="C67" s="31"/>
      <c r="D67" s="29">
        <v>804</v>
      </c>
      <c r="E67" s="30">
        <v>671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4.4" thickBot="1" x14ac:dyDescent="0.3">
      <c r="A68" s="32">
        <v>4</v>
      </c>
      <c r="B68" s="33"/>
      <c r="C68" s="34"/>
      <c r="D68" s="35"/>
      <c r="E68" s="36">
        <v>296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ht="13.8" x14ac:dyDescent="0.25"/>
    <row r="70" spans="1:154" ht="15" customHeight="1" x14ac:dyDescent="0.25"/>
    <row r="71" spans="1:154" ht="15" customHeight="1" x14ac:dyDescent="0.25"/>
    <row r="72" spans="1:154" ht="15" customHeight="1" x14ac:dyDescent="0.25"/>
    <row r="73" spans="1:154" ht="15" customHeight="1" x14ac:dyDescent="0.25"/>
    <row r="74" spans="1:154" ht="15" customHeight="1" x14ac:dyDescent="0.25"/>
    <row r="75" spans="1:154" ht="15" customHeight="1" x14ac:dyDescent="0.25"/>
    <row r="76" spans="1:154" ht="15" customHeight="1" x14ac:dyDescent="0.25"/>
    <row r="77" spans="1:154" ht="15" customHeight="1" x14ac:dyDescent="0.25"/>
    <row r="78" spans="1:154" ht="15" customHeight="1" x14ac:dyDescent="0.25"/>
    <row r="79" spans="1:154" ht="15" customHeight="1" x14ac:dyDescent="0.25"/>
    <row r="80" spans="1:15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24" t="str">
        <f>"GROUPEMENT DES SDV EN VIGUEUR LE "&amp;'OPTIONS - INTERVALLES DE MARGE'!A1</f>
        <v>GROUPEMENT DES SDV EN VIGUEUR LE 31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4.4" thickBot="1" x14ac:dyDescent="0.3">
      <c r="A5" s="3"/>
      <c r="B5" s="93">
        <v>1</v>
      </c>
      <c r="C5" s="6" t="s">
        <v>915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92">
        <v>2</v>
      </c>
      <c r="C6" s="94" t="s">
        <v>916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33">
        <v>3</v>
      </c>
      <c r="C7" s="8" t="s">
        <v>917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3.8" x14ac:dyDescent="0.25">
      <c r="A8" s="3"/>
      <c r="B8" s="135"/>
      <c r="C8" s="6" t="s">
        <v>918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4.4" thickBot="1" x14ac:dyDescent="0.3">
      <c r="A9" s="3"/>
      <c r="B9" s="134"/>
      <c r="C9" s="7" t="s">
        <v>919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3.8" x14ac:dyDescent="0.25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3">
      <c r="A11" s="124" t="str">
        <f>"IMPUTATIONS POUR POSITION MIXTE INTRA-MARCHANDISE - INTERMENSUELLE EN VIGUEUR LE "&amp;'OPTIONS - INTERVALLES DE MARGE'!A1</f>
        <v>IMPUTATIONS POUR POSITION MIXTE INTRA-MARCHANDISE - INTERMENSUELLE EN VIGUEUR LE 31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5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3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3.8" x14ac:dyDescent="0.25">
      <c r="A14" s="22">
        <v>1</v>
      </c>
      <c r="B14" s="23"/>
      <c r="C14" s="24">
        <v>250</v>
      </c>
      <c r="D14" s="26">
        <v>204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3.8" x14ac:dyDescent="0.25">
      <c r="A15" s="22">
        <v>2</v>
      </c>
      <c r="B15" s="27"/>
      <c r="C15" s="28"/>
      <c r="D15" s="30">
        <v>191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4.4" thickBot="1" x14ac:dyDescent="0.3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/>
    <row r="19" spans="1:154" ht="15" customHeight="1" x14ac:dyDescent="0.25"/>
    <row r="20" spans="1:154" ht="15" customHeight="1" x14ac:dyDescent="0.25"/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5"/>
  <cols>
    <col min="1" max="1" width="39.33203125" style="1" customWidth="1"/>
    <col min="2" max="2" width="36.5546875" style="1" customWidth="1"/>
    <col min="3" max="4" width="37.109375" style="1" customWidth="1"/>
    <col min="5" max="153" width="11.44140625" style="1" customWidth="1"/>
    <col min="154" max="154" width="0" style="1" hidden="1" customWidth="1"/>
    <col min="155" max="16384" width="11.44140625" style="1" hidden="1"/>
  </cols>
  <sheetData>
    <row r="1" spans="1:154" s="2" customFormat="1" ht="60" customHeight="1" x14ac:dyDescent="0.25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3">
      <c r="A2" s="124" t="str">
        <f>"GROUPEMENT DES SXF EN VIGUEUR LE "&amp;'OPTIONS - INTERVALLES DE MARGE'!A1</f>
        <v>GROUPEMENT DES SXF EN VIGUEUR LE 31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5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3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3.8" x14ac:dyDescent="0.25">
      <c r="A5" s="3"/>
      <c r="B5" s="133">
        <v>1</v>
      </c>
      <c r="C5" s="8" t="s">
        <v>920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4.4" thickBot="1" x14ac:dyDescent="0.3">
      <c r="A6" s="3"/>
      <c r="B6" s="135"/>
      <c r="C6" s="6" t="s">
        <v>921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ht="13.8" x14ac:dyDescent="0.25">
      <c r="A7" s="3"/>
      <c r="B7" s="135"/>
      <c r="C7" s="6" t="s">
        <v>922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4.4" thickBot="1" x14ac:dyDescent="0.3">
      <c r="A8" s="3"/>
      <c r="B8" s="134"/>
      <c r="C8" s="7" t="s">
        <v>923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3.8" x14ac:dyDescent="0.25">
      <c r="A9" s="3"/>
      <c r="B9" s="133">
        <v>2</v>
      </c>
      <c r="C9" s="8" t="s">
        <v>924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4.4" thickBot="1" x14ac:dyDescent="0.3">
      <c r="A10" s="10"/>
      <c r="B10" s="134"/>
      <c r="C10" s="7" t="s">
        <v>925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13.8" x14ac:dyDescent="0.25">
      <c r="B11" s="133">
        <v>3</v>
      </c>
      <c r="C11" s="8" t="s">
        <v>926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3">
      <c r="B12" s="134"/>
      <c r="C12" s="7" t="s">
        <v>927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5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3">
      <c r="A14" s="124" t="str">
        <f>"IMPUTATIONS POUR POSITION MIXTE INTRA-MARCHANDISE - INTERMENSUELLE EN VIGUEUR LE "&amp;'OPTIONS - INTERVALLES DE MARGE'!A1</f>
        <v>IMPUTATIONS POUR POSITION MIXTE INTRA-MARCHANDISE - INTERMENSUELLE EN VIGUEUR LE 31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5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3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5">
      <c r="A17" s="22">
        <v>1</v>
      </c>
      <c r="B17" s="23">
        <v>500</v>
      </c>
      <c r="C17" s="24">
        <v>1587</v>
      </c>
      <c r="D17" s="26">
        <v>3048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3.8" x14ac:dyDescent="0.25">
      <c r="A18" s="22">
        <v>2</v>
      </c>
      <c r="B18" s="27"/>
      <c r="C18" s="28">
        <v>703</v>
      </c>
      <c r="D18" s="30">
        <v>3217</v>
      </c>
      <c r="E18" s="3"/>
    </row>
    <row r="19" spans="1:154" ht="15" customHeight="1" thickBot="1" x14ac:dyDescent="0.3">
      <c r="A19" s="32">
        <v>3</v>
      </c>
      <c r="B19" s="33"/>
      <c r="C19" s="34"/>
      <c r="D19" s="36">
        <v>2726</v>
      </c>
      <c r="E19" s="3"/>
    </row>
    <row r="20" spans="1:154" ht="15" customHeight="1" x14ac:dyDescent="0.25">
      <c r="A20" s="10"/>
      <c r="B20" s="11"/>
      <c r="C20" s="3"/>
      <c r="D20" s="3"/>
      <c r="E20" s="3"/>
    </row>
    <row r="21" spans="1:154" ht="15" customHeight="1" x14ac:dyDescent="0.25"/>
    <row r="22" spans="1:154" ht="15" customHeight="1" x14ac:dyDescent="0.25"/>
    <row r="23" spans="1:154" ht="15" customHeight="1" x14ac:dyDescent="0.25"/>
    <row r="24" spans="1:154" ht="15" customHeight="1" x14ac:dyDescent="0.25"/>
    <row r="25" spans="1:154" ht="15" customHeight="1" x14ac:dyDescent="0.25"/>
    <row r="26" spans="1:154" ht="15" customHeight="1" x14ac:dyDescent="0.25"/>
    <row r="27" spans="1:154" ht="15" customHeight="1" x14ac:dyDescent="0.25"/>
    <row r="28" spans="1:154" ht="15" customHeight="1" x14ac:dyDescent="0.25"/>
    <row r="29" spans="1:154" ht="15" customHeight="1" x14ac:dyDescent="0.25"/>
    <row r="30" spans="1:154" ht="15" customHeight="1" x14ac:dyDescent="0.25"/>
    <row r="31" spans="1:154" ht="15" customHeight="1" x14ac:dyDescent="0.25"/>
    <row r="32" spans="1:154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4140625" defaultRowHeight="14.4" x14ac:dyDescent="0.3"/>
  <cols>
    <col min="1" max="1" width="23.6640625" customWidth="1"/>
    <col min="2" max="2" width="76.6640625" bestFit="1" customWidth="1"/>
    <col min="3" max="3" width="34.33203125" customWidth="1"/>
    <col min="4" max="4" width="42.33203125" customWidth="1"/>
  </cols>
  <sheetData>
    <row r="1" spans="1:4" ht="60" customHeight="1" x14ac:dyDescent="0.3">
      <c r="A1" s="173"/>
      <c r="B1" s="174"/>
      <c r="C1" s="174"/>
      <c r="D1" s="175"/>
    </row>
    <row r="2" spans="1:4" ht="50.1" customHeight="1" thickBot="1" x14ac:dyDescent="0.35">
      <c r="A2" s="148" t="str">
        <f>"IMPUTATIONS POUR POSITION MIXTE INTRA-MARCHANDISES INTERMENSUELLE EN VIGUEUR LE "&amp;'OPTIONS - INTERVALLES DE MARGE'!A1</f>
        <v>IMPUTATIONS POUR POSITION MIXTE INTRA-MARCHANDISES INTERMENSUELLE EN VIGUEUR LE 31 MARS 2023</v>
      </c>
      <c r="B2" s="149"/>
      <c r="C2" s="149"/>
      <c r="D2" s="150"/>
    </row>
    <row r="3" spans="1:4" x14ac:dyDescent="0.3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5">
      <c r="A4" s="152"/>
      <c r="B4" s="154"/>
      <c r="C4" s="154"/>
      <c r="D4" s="154"/>
    </row>
    <row r="5" spans="1:4" x14ac:dyDescent="0.3">
      <c r="A5" s="65" t="s">
        <v>679</v>
      </c>
      <c r="B5" s="66" t="s">
        <v>1006</v>
      </c>
      <c r="C5" s="67">
        <v>450</v>
      </c>
      <c r="D5" s="68">
        <v>450</v>
      </c>
    </row>
    <row r="6" spans="1:4" x14ac:dyDescent="0.3">
      <c r="A6" s="65" t="s">
        <v>681</v>
      </c>
      <c r="B6" s="66" t="s">
        <v>1007</v>
      </c>
      <c r="C6" s="67">
        <v>450</v>
      </c>
      <c r="D6" s="68">
        <v>450</v>
      </c>
    </row>
    <row r="7" spans="1:4" x14ac:dyDescent="0.3">
      <c r="A7" s="65" t="s">
        <v>683</v>
      </c>
      <c r="B7" s="66" t="s">
        <v>1008</v>
      </c>
      <c r="C7" s="67">
        <v>225</v>
      </c>
      <c r="D7" s="68">
        <v>225</v>
      </c>
    </row>
    <row r="8" spans="1:4" x14ac:dyDescent="0.3">
      <c r="A8" s="65" t="s">
        <v>692</v>
      </c>
      <c r="B8" s="66" t="s">
        <v>1011</v>
      </c>
      <c r="C8" s="67">
        <v>450</v>
      </c>
      <c r="D8" s="68">
        <v>450</v>
      </c>
    </row>
    <row r="9" spans="1:4" x14ac:dyDescent="0.3">
      <c r="A9" s="65" t="s">
        <v>694</v>
      </c>
      <c r="B9" s="66" t="s">
        <v>1012</v>
      </c>
      <c r="C9" s="67">
        <v>200</v>
      </c>
      <c r="D9" s="68">
        <v>200</v>
      </c>
    </row>
    <row r="10" spans="1:4" x14ac:dyDescent="0.3">
      <c r="A10" s="63" t="s">
        <v>696</v>
      </c>
      <c r="B10" s="49" t="s">
        <v>1013</v>
      </c>
      <c r="C10" s="67">
        <v>200</v>
      </c>
      <c r="D10" s="68">
        <v>200</v>
      </c>
    </row>
    <row r="11" spans="1:4" x14ac:dyDescent="0.3">
      <c r="A11" s="65" t="s">
        <v>702</v>
      </c>
      <c r="B11" s="66" t="s">
        <v>1015</v>
      </c>
      <c r="C11" s="67">
        <v>125</v>
      </c>
      <c r="D11" s="68">
        <v>125</v>
      </c>
    </row>
    <row r="12" spans="1:4" x14ac:dyDescent="0.3">
      <c r="A12" s="65" t="s">
        <v>704</v>
      </c>
      <c r="B12" s="66" t="s">
        <v>1016</v>
      </c>
      <c r="C12" s="67">
        <v>100</v>
      </c>
      <c r="D12" s="68">
        <v>100</v>
      </c>
    </row>
    <row r="13" spans="1:4" x14ac:dyDescent="0.3">
      <c r="A13" s="65" t="s">
        <v>706</v>
      </c>
      <c r="B13" s="66" t="s">
        <v>1017</v>
      </c>
      <c r="C13" s="67">
        <v>100</v>
      </c>
      <c r="D13" s="68">
        <v>100</v>
      </c>
    </row>
    <row r="14" spans="1:4" x14ac:dyDescent="0.3">
      <c r="A14" s="65" t="s">
        <v>708</v>
      </c>
      <c r="B14" s="66" t="s">
        <v>1018</v>
      </c>
      <c r="C14" s="67">
        <v>100</v>
      </c>
      <c r="D14" s="68">
        <v>100</v>
      </c>
    </row>
    <row r="15" spans="1:4" x14ac:dyDescent="0.3">
      <c r="A15" s="65" t="s">
        <v>712</v>
      </c>
      <c r="B15" s="69" t="s">
        <v>1020</v>
      </c>
      <c r="C15" s="67">
        <v>100</v>
      </c>
      <c r="D15" s="68">
        <v>100</v>
      </c>
    </row>
    <row r="16" spans="1:4" x14ac:dyDescent="0.3">
      <c r="A16" s="65" t="s">
        <v>714</v>
      </c>
      <c r="B16" s="69" t="s">
        <v>1021</v>
      </c>
      <c r="C16" s="67">
        <v>100</v>
      </c>
      <c r="D16" s="68">
        <v>100</v>
      </c>
    </row>
    <row r="17" spans="1:4" x14ac:dyDescent="0.3">
      <c r="A17" s="65" t="s">
        <v>716</v>
      </c>
      <c r="B17" s="69" t="s">
        <v>1022</v>
      </c>
      <c r="C17" s="67">
        <v>100</v>
      </c>
      <c r="D17" s="68">
        <v>100</v>
      </c>
    </row>
    <row r="18" spans="1:4" x14ac:dyDescent="0.3">
      <c r="A18" s="65" t="s">
        <v>718</v>
      </c>
      <c r="B18" s="69" t="s">
        <v>1023</v>
      </c>
      <c r="C18" s="67">
        <v>125</v>
      </c>
      <c r="D18" s="68">
        <v>125</v>
      </c>
    </row>
    <row r="19" spans="1:4" x14ac:dyDescent="0.3">
      <c r="A19" s="65" t="s">
        <v>720</v>
      </c>
      <c r="B19" s="66" t="s">
        <v>1024</v>
      </c>
      <c r="C19" s="67">
        <v>100</v>
      </c>
      <c r="D19" s="68">
        <v>100</v>
      </c>
    </row>
    <row r="20" spans="1:4" x14ac:dyDescent="0.3">
      <c r="A20" s="65" t="s">
        <v>722</v>
      </c>
      <c r="B20" s="66" t="s">
        <v>1025</v>
      </c>
      <c r="C20" s="67">
        <v>100</v>
      </c>
      <c r="D20" s="70">
        <v>100</v>
      </c>
    </row>
    <row r="21" spans="1:4" x14ac:dyDescent="0.3">
      <c r="A21" s="65" t="s">
        <v>724</v>
      </c>
      <c r="B21" s="66" t="s">
        <v>1026</v>
      </c>
      <c r="C21" s="67">
        <v>100</v>
      </c>
      <c r="D21" s="70">
        <v>100</v>
      </c>
    </row>
    <row r="22" spans="1:4" x14ac:dyDescent="0.3">
      <c r="A22" s="65" t="s">
        <v>726</v>
      </c>
      <c r="B22" s="66" t="s">
        <v>1027</v>
      </c>
      <c r="C22" s="67">
        <v>100</v>
      </c>
      <c r="D22" s="70">
        <v>100</v>
      </c>
    </row>
    <row r="23" spans="1:4" x14ac:dyDescent="0.3">
      <c r="A23" s="65" t="s">
        <v>728</v>
      </c>
      <c r="B23" s="66" t="s">
        <v>1028</v>
      </c>
      <c r="C23" s="67">
        <v>100</v>
      </c>
      <c r="D23" s="70">
        <v>100</v>
      </c>
    </row>
    <row r="24" spans="1:4" x14ac:dyDescent="0.3">
      <c r="A24" s="65" t="s">
        <v>730</v>
      </c>
      <c r="B24" s="66" t="s">
        <v>1029</v>
      </c>
      <c r="C24" s="67">
        <v>100</v>
      </c>
      <c r="D24" s="70">
        <v>100</v>
      </c>
    </row>
    <row r="25" spans="1:4" ht="15" customHeight="1" x14ac:dyDescent="0.3">
      <c r="A25" s="65"/>
      <c r="B25" s="66"/>
      <c r="C25" s="67"/>
      <c r="D25" s="70"/>
    </row>
    <row r="26" spans="1:4" x14ac:dyDescent="0.3">
      <c r="A26" s="65"/>
      <c r="B26" s="66"/>
      <c r="C26" s="67"/>
      <c r="D26" s="70"/>
    </row>
    <row r="27" spans="1:4" x14ac:dyDescent="0.3">
      <c r="A27" s="65"/>
      <c r="B27" s="66"/>
      <c r="C27" s="67"/>
      <c r="D27" s="70"/>
    </row>
    <row r="28" spans="1:4" ht="23.25" customHeight="1" x14ac:dyDescent="0.3">
      <c r="A28" s="65"/>
      <c r="B28" s="66"/>
      <c r="C28" s="67"/>
      <c r="D28" s="70"/>
    </row>
    <row r="29" spans="1:4" x14ac:dyDescent="0.3">
      <c r="A29" s="71"/>
      <c r="B29" s="72"/>
      <c r="C29" s="73"/>
      <c r="D29" s="74"/>
    </row>
    <row r="30" spans="1:4" ht="60.75" customHeight="1" thickBot="1" x14ac:dyDescent="0.35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MARS 2023</v>
      </c>
      <c r="B30" s="149"/>
      <c r="C30" s="149"/>
      <c r="D30" s="150"/>
    </row>
    <row r="31" spans="1:4" ht="15" customHeight="1" x14ac:dyDescent="0.3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" thickBot="1" x14ac:dyDescent="0.35">
      <c r="A32" s="152"/>
      <c r="B32" s="154"/>
      <c r="C32" s="154"/>
      <c r="D32" s="154"/>
    </row>
    <row r="33" spans="1:4" x14ac:dyDescent="0.3">
      <c r="A33" s="65" t="s">
        <v>732</v>
      </c>
      <c r="B33" s="69" t="s">
        <v>938</v>
      </c>
      <c r="C33" s="67">
        <v>75</v>
      </c>
      <c r="D33" s="68">
        <v>75</v>
      </c>
    </row>
    <row r="34" spans="1:4" x14ac:dyDescent="0.3">
      <c r="A34" s="65" t="s">
        <v>733</v>
      </c>
      <c r="B34" s="69" t="s">
        <v>937</v>
      </c>
      <c r="C34" s="67">
        <v>75</v>
      </c>
      <c r="D34" s="68">
        <v>75</v>
      </c>
    </row>
    <row r="35" spans="1:4" x14ac:dyDescent="0.3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3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3">
      <c r="A37" s="65" t="s">
        <v>736</v>
      </c>
      <c r="B37" s="69" t="s">
        <v>936</v>
      </c>
      <c r="C37" s="67">
        <v>75</v>
      </c>
      <c r="D37" s="68">
        <v>75</v>
      </c>
    </row>
    <row r="38" spans="1:4" x14ac:dyDescent="0.3">
      <c r="A38" s="65" t="s">
        <v>737</v>
      </c>
      <c r="B38" s="69" t="s">
        <v>940</v>
      </c>
      <c r="C38" s="67">
        <v>75</v>
      </c>
      <c r="D38" s="68">
        <v>75</v>
      </c>
    </row>
    <row r="39" spans="1:4" x14ac:dyDescent="0.3">
      <c r="A39" s="65" t="s">
        <v>738</v>
      </c>
      <c r="B39" s="69" t="s">
        <v>943</v>
      </c>
      <c r="C39" s="67">
        <v>75</v>
      </c>
      <c r="D39" s="68">
        <v>75</v>
      </c>
    </row>
    <row r="40" spans="1:4" x14ac:dyDescent="0.3">
      <c r="A40" s="65" t="s">
        <v>739</v>
      </c>
      <c r="B40" s="69" t="s">
        <v>942</v>
      </c>
      <c r="C40" s="67">
        <v>75</v>
      </c>
      <c r="D40" s="68">
        <v>75</v>
      </c>
    </row>
    <row r="41" spans="1:4" x14ac:dyDescent="0.3">
      <c r="A41" s="65" t="s">
        <v>740</v>
      </c>
      <c r="B41" s="69" t="s">
        <v>950</v>
      </c>
      <c r="C41" s="67">
        <v>75</v>
      </c>
      <c r="D41" s="68">
        <v>75</v>
      </c>
    </row>
    <row r="42" spans="1:4" x14ac:dyDescent="0.3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3">
      <c r="A43" s="65" t="s">
        <v>742</v>
      </c>
      <c r="B43" s="69" t="s">
        <v>989</v>
      </c>
      <c r="C43" s="67">
        <v>75</v>
      </c>
      <c r="D43" s="68">
        <v>75</v>
      </c>
    </row>
    <row r="44" spans="1:4" x14ac:dyDescent="0.3">
      <c r="A44" s="65" t="s">
        <v>743</v>
      </c>
      <c r="B44" s="69" t="s">
        <v>951</v>
      </c>
      <c r="C44" s="67">
        <v>75</v>
      </c>
      <c r="D44" s="68">
        <v>75</v>
      </c>
    </row>
    <row r="45" spans="1:4" x14ac:dyDescent="0.3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3">
      <c r="A46" s="65" t="s">
        <v>745</v>
      </c>
      <c r="B46" s="69" t="s">
        <v>953</v>
      </c>
      <c r="C46" s="67">
        <v>75</v>
      </c>
      <c r="D46" s="68">
        <v>75</v>
      </c>
    </row>
    <row r="47" spans="1:4" x14ac:dyDescent="0.3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3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3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3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3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3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3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3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3">
      <c r="A55" s="65" t="s">
        <v>754</v>
      </c>
      <c r="B55" s="69" t="s">
        <v>974</v>
      </c>
      <c r="C55" s="67">
        <v>75</v>
      </c>
      <c r="D55" s="68">
        <v>75</v>
      </c>
    </row>
    <row r="56" spans="1:4" x14ac:dyDescent="0.3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3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3">
      <c r="A58" s="65" t="s">
        <v>757</v>
      </c>
      <c r="B58" s="69" t="s">
        <v>954</v>
      </c>
      <c r="C58" s="67">
        <v>75</v>
      </c>
      <c r="D58" s="68">
        <v>75</v>
      </c>
    </row>
    <row r="59" spans="1:4" x14ac:dyDescent="0.3">
      <c r="A59" s="65" t="s">
        <v>758</v>
      </c>
      <c r="B59" s="69" t="s">
        <v>969</v>
      </c>
      <c r="C59" s="67">
        <v>75</v>
      </c>
      <c r="D59" s="68">
        <v>75</v>
      </c>
    </row>
    <row r="60" spans="1:4" x14ac:dyDescent="0.3">
      <c r="A60" s="65" t="s">
        <v>759</v>
      </c>
      <c r="B60" s="69" t="s">
        <v>955</v>
      </c>
      <c r="C60" s="67">
        <v>75</v>
      </c>
      <c r="D60" s="68">
        <v>75</v>
      </c>
    </row>
    <row r="61" spans="1:4" x14ac:dyDescent="0.3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3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3">
      <c r="A63" s="65" t="s">
        <v>762</v>
      </c>
      <c r="B63" s="69" t="s">
        <v>967</v>
      </c>
      <c r="C63" s="67">
        <v>75</v>
      </c>
      <c r="D63" s="68">
        <v>75</v>
      </c>
    </row>
    <row r="64" spans="1:4" x14ac:dyDescent="0.3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3">
      <c r="A65" s="65" t="s">
        <v>764</v>
      </c>
      <c r="B65" s="69" t="s">
        <v>968</v>
      </c>
      <c r="C65" s="67">
        <v>75</v>
      </c>
      <c r="D65" s="68">
        <v>75</v>
      </c>
    </row>
    <row r="66" spans="1:4" x14ac:dyDescent="0.3">
      <c r="A66" s="65" t="s">
        <v>765</v>
      </c>
      <c r="B66" s="69" t="s">
        <v>984</v>
      </c>
      <c r="C66" s="67">
        <v>75</v>
      </c>
      <c r="D66" s="68">
        <v>75</v>
      </c>
    </row>
    <row r="67" spans="1:4" x14ac:dyDescent="0.3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3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3">
      <c r="A69" s="65" t="s">
        <v>768</v>
      </c>
      <c r="B69" s="69" t="s">
        <v>988</v>
      </c>
      <c r="C69" s="67">
        <v>75</v>
      </c>
      <c r="D69" s="68">
        <v>75</v>
      </c>
    </row>
    <row r="70" spans="1:4" x14ac:dyDescent="0.3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3">
      <c r="A71" s="65" t="s">
        <v>770</v>
      </c>
      <c r="B71" s="69" t="s">
        <v>975</v>
      </c>
      <c r="C71" s="67">
        <v>75</v>
      </c>
      <c r="D71" s="68">
        <v>75</v>
      </c>
    </row>
    <row r="72" spans="1:4" x14ac:dyDescent="0.3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3">
      <c r="A73" s="65" t="s">
        <v>772</v>
      </c>
      <c r="B73" s="69" t="s">
        <v>977</v>
      </c>
      <c r="C73" s="67">
        <v>75</v>
      </c>
      <c r="D73" s="68">
        <v>75</v>
      </c>
    </row>
    <row r="74" spans="1:4" x14ac:dyDescent="0.3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3">
      <c r="A75" s="65" t="s">
        <v>774</v>
      </c>
      <c r="B75" s="69" t="s">
        <v>970</v>
      </c>
      <c r="C75" s="67">
        <v>75</v>
      </c>
      <c r="D75" s="68">
        <v>75</v>
      </c>
    </row>
    <row r="76" spans="1:4" x14ac:dyDescent="0.3">
      <c r="A76" s="65" t="s">
        <v>775</v>
      </c>
      <c r="B76" s="69" t="s">
        <v>978</v>
      </c>
      <c r="C76" s="67">
        <v>75</v>
      </c>
      <c r="D76" s="68">
        <v>75</v>
      </c>
    </row>
    <row r="77" spans="1:4" x14ac:dyDescent="0.3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3">
      <c r="A78" s="65" t="s">
        <v>777</v>
      </c>
      <c r="B78" s="69" t="s">
        <v>979</v>
      </c>
      <c r="C78" s="67">
        <v>75</v>
      </c>
      <c r="D78" s="68">
        <v>75</v>
      </c>
    </row>
    <row r="79" spans="1:4" x14ac:dyDescent="0.3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3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3">
      <c r="A81" s="65" t="s">
        <v>780</v>
      </c>
      <c r="B81" s="69" t="s">
        <v>945</v>
      </c>
      <c r="C81" s="67">
        <v>75</v>
      </c>
      <c r="D81" s="68">
        <v>75</v>
      </c>
    </row>
    <row r="82" spans="1:4" x14ac:dyDescent="0.3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3">
      <c r="A83" s="65" t="s">
        <v>782</v>
      </c>
      <c r="B83" s="69" t="s">
        <v>947</v>
      </c>
      <c r="C83" s="67">
        <v>75</v>
      </c>
      <c r="D83" s="68">
        <v>75</v>
      </c>
    </row>
    <row r="84" spans="1:4" x14ac:dyDescent="0.3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3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3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3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3">
      <c r="A88" s="65" t="s">
        <v>787</v>
      </c>
      <c r="B88" s="69" t="s">
        <v>980</v>
      </c>
      <c r="C88" s="67">
        <v>75</v>
      </c>
      <c r="D88" s="68">
        <v>75</v>
      </c>
    </row>
    <row r="89" spans="1:4" x14ac:dyDescent="0.3">
      <c r="A89" s="65" t="s">
        <v>788</v>
      </c>
      <c r="B89" s="69" t="s">
        <v>972</v>
      </c>
      <c r="C89" s="67">
        <v>75</v>
      </c>
      <c r="D89" s="68">
        <v>75</v>
      </c>
    </row>
    <row r="90" spans="1:4" x14ac:dyDescent="0.3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3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3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3">
      <c r="A93" s="65" t="s">
        <v>792</v>
      </c>
      <c r="B93" s="69" t="s">
        <v>996</v>
      </c>
      <c r="C93" s="67">
        <v>75</v>
      </c>
      <c r="D93" s="68">
        <v>75</v>
      </c>
    </row>
    <row r="94" spans="1:4" x14ac:dyDescent="0.3">
      <c r="A94" s="65" t="s">
        <v>793</v>
      </c>
      <c r="B94" s="69" t="s">
        <v>941</v>
      </c>
      <c r="C94" s="67">
        <v>75</v>
      </c>
      <c r="D94" s="68">
        <v>75</v>
      </c>
    </row>
    <row r="95" spans="1:4" x14ac:dyDescent="0.3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3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3">
      <c r="A97" s="65" t="s">
        <v>796</v>
      </c>
      <c r="B97" s="69" t="s">
        <v>986</v>
      </c>
      <c r="C97" s="67">
        <v>75</v>
      </c>
      <c r="D97" s="68">
        <v>75</v>
      </c>
    </row>
    <row r="98" spans="1:4" x14ac:dyDescent="0.3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3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3">
      <c r="A100" s="65" t="s">
        <v>799</v>
      </c>
      <c r="B100" s="69" t="s">
        <v>987</v>
      </c>
      <c r="C100" s="67">
        <v>75</v>
      </c>
      <c r="D100" s="68">
        <v>75</v>
      </c>
    </row>
    <row r="101" spans="1:4" x14ac:dyDescent="0.3">
      <c r="A101" s="65" t="s">
        <v>800</v>
      </c>
      <c r="B101" s="69" t="s">
        <v>990</v>
      </c>
      <c r="C101" s="67">
        <v>75</v>
      </c>
      <c r="D101" s="68">
        <v>75</v>
      </c>
    </row>
    <row r="102" spans="1:4" x14ac:dyDescent="0.3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3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3">
      <c r="A104" s="65" t="s">
        <v>803</v>
      </c>
      <c r="B104" s="69" t="s">
        <v>994</v>
      </c>
      <c r="C104" s="67">
        <v>75</v>
      </c>
      <c r="D104" s="68">
        <v>75</v>
      </c>
    </row>
    <row r="105" spans="1:4" x14ac:dyDescent="0.3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3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3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3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3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3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3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3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3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3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3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3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3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3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3">
      <c r="A119" s="65" t="s">
        <v>818</v>
      </c>
      <c r="B119" s="69" t="s">
        <v>999</v>
      </c>
      <c r="C119" s="67">
        <v>75</v>
      </c>
      <c r="D119" s="68">
        <v>75</v>
      </c>
    </row>
    <row r="120" spans="1:4" x14ac:dyDescent="0.3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3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3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3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3">
      <c r="A124" s="65" t="s">
        <v>823</v>
      </c>
      <c r="B124" s="69" t="s">
        <v>949</v>
      </c>
      <c r="C124" s="67">
        <v>75</v>
      </c>
      <c r="D124" s="68">
        <v>75</v>
      </c>
    </row>
    <row r="125" spans="1:4" x14ac:dyDescent="0.3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3">
      <c r="A126" s="65" t="s">
        <v>825</v>
      </c>
      <c r="B126" s="69" t="s">
        <v>966</v>
      </c>
      <c r="C126" s="67">
        <v>75</v>
      </c>
      <c r="D126" s="68">
        <v>75</v>
      </c>
    </row>
    <row r="127" spans="1:4" x14ac:dyDescent="0.3">
      <c r="A127" s="65" t="s">
        <v>826</v>
      </c>
      <c r="B127" s="69" t="s">
        <v>644</v>
      </c>
      <c r="C127" s="67">
        <v>75</v>
      </c>
      <c r="D127" s="68">
        <v>75</v>
      </c>
    </row>
    <row r="128" spans="1:4" x14ac:dyDescent="0.3">
      <c r="A128" s="65" t="s">
        <v>827</v>
      </c>
      <c r="B128" s="69" t="s">
        <v>1002</v>
      </c>
      <c r="C128" s="67">
        <v>75</v>
      </c>
      <c r="D128" s="68">
        <v>75</v>
      </c>
    </row>
    <row r="129" spans="1:4" x14ac:dyDescent="0.3">
      <c r="A129" s="65" t="s">
        <v>828</v>
      </c>
      <c r="B129" s="69" t="s">
        <v>1001</v>
      </c>
      <c r="C129" s="67">
        <v>75</v>
      </c>
      <c r="D129" s="68">
        <v>75</v>
      </c>
    </row>
    <row r="130" spans="1:4" x14ac:dyDescent="0.3">
      <c r="A130" s="65"/>
      <c r="B130" s="69"/>
      <c r="C130" s="67"/>
      <c r="D130" s="68"/>
    </row>
    <row r="131" spans="1:4" x14ac:dyDescent="0.3">
      <c r="A131" s="65"/>
      <c r="B131" s="69"/>
      <c r="C131" s="67"/>
      <c r="D131" s="68"/>
    </row>
    <row r="132" spans="1:4" x14ac:dyDescent="0.3">
      <c r="A132" s="65"/>
      <c r="B132" s="69"/>
      <c r="C132" s="67"/>
      <c r="D132" s="68"/>
    </row>
    <row r="133" spans="1:4" x14ac:dyDescent="0.3">
      <c r="A133" s="65"/>
      <c r="B133" s="69"/>
      <c r="C133" s="67"/>
      <c r="D133" s="68"/>
    </row>
    <row r="134" spans="1:4" x14ac:dyDescent="0.3">
      <c r="A134" s="65"/>
      <c r="B134" s="69"/>
      <c r="C134" s="67"/>
      <c r="D134" s="68"/>
    </row>
    <row r="135" spans="1:4" x14ac:dyDescent="0.3">
      <c r="A135" s="65"/>
      <c r="B135" s="69"/>
      <c r="C135" s="67"/>
      <c r="D135" s="68"/>
    </row>
    <row r="136" spans="1:4" x14ac:dyDescent="0.3">
      <c r="A136" s="65"/>
      <c r="B136" s="69"/>
      <c r="C136" s="67"/>
      <c r="D136" s="68"/>
    </row>
    <row r="137" spans="1:4" x14ac:dyDescent="0.3">
      <c r="A137" s="65"/>
      <c r="B137" s="69"/>
      <c r="C137" s="67"/>
      <c r="D137" s="68"/>
    </row>
    <row r="138" spans="1:4" x14ac:dyDescent="0.3">
      <c r="A138" s="65"/>
      <c r="B138" s="69"/>
      <c r="C138" s="67"/>
      <c r="D138" s="68"/>
    </row>
    <row r="139" spans="1:4" x14ac:dyDescent="0.3">
      <c r="A139" s="65"/>
      <c r="B139" s="69"/>
      <c r="C139" s="67"/>
      <c r="D139" s="68"/>
    </row>
    <row r="140" spans="1:4" x14ac:dyDescent="0.3">
      <c r="A140" s="65"/>
      <c r="B140" s="69"/>
      <c r="C140" s="67"/>
      <c r="D140" s="68"/>
    </row>
    <row r="141" spans="1:4" x14ac:dyDescent="0.3">
      <c r="A141" s="65"/>
      <c r="B141" s="69"/>
      <c r="C141" s="67"/>
      <c r="D141" s="68"/>
    </row>
    <row r="142" spans="1:4" x14ac:dyDescent="0.3">
      <c r="A142" s="65"/>
      <c r="B142" s="69"/>
      <c r="C142" s="67"/>
      <c r="D142" s="68"/>
    </row>
    <row r="143" spans="1:4" x14ac:dyDescent="0.3">
      <c r="A143" s="65"/>
      <c r="B143" s="69"/>
      <c r="C143" s="67"/>
      <c r="D143" s="68"/>
    </row>
    <row r="144" spans="1:4" x14ac:dyDescent="0.3">
      <c r="A144" s="65"/>
      <c r="B144" s="69"/>
      <c r="C144" s="67"/>
      <c r="D144" s="68"/>
    </row>
    <row r="145" spans="1:4" x14ac:dyDescent="0.3">
      <c r="A145" s="65"/>
      <c r="B145" s="69"/>
      <c r="C145" s="67"/>
      <c r="D145" s="68"/>
    </row>
    <row r="146" spans="1:4" x14ac:dyDescent="0.3">
      <c r="A146" s="65"/>
      <c r="B146" s="69"/>
      <c r="C146" s="67"/>
      <c r="D146" s="68"/>
    </row>
    <row r="147" spans="1:4" x14ac:dyDescent="0.3">
      <c r="A147" s="65"/>
      <c r="B147" s="69"/>
      <c r="C147" s="67"/>
      <c r="D147" s="68"/>
    </row>
    <row r="148" spans="1:4" x14ac:dyDescent="0.3">
      <c r="A148" s="65"/>
      <c r="B148" s="69"/>
      <c r="C148" s="67"/>
      <c r="D148" s="68"/>
    </row>
    <row r="149" spans="1:4" x14ac:dyDescent="0.3">
      <c r="A149" s="65"/>
      <c r="B149" s="69"/>
      <c r="C149" s="67"/>
      <c r="D149" s="68"/>
    </row>
    <row r="150" spans="1:4" x14ac:dyDescent="0.3">
      <c r="A150" s="65"/>
      <c r="B150" s="69"/>
      <c r="C150" s="67"/>
      <c r="D150" s="68"/>
    </row>
    <row r="151" spans="1:4" x14ac:dyDescent="0.3">
      <c r="A151" s="65"/>
      <c r="B151" s="69"/>
      <c r="C151" s="67"/>
      <c r="D151" s="68"/>
    </row>
    <row r="152" spans="1:4" x14ac:dyDescent="0.3">
      <c r="A152" s="65"/>
      <c r="B152" s="69"/>
      <c r="C152" s="67"/>
      <c r="D152" s="68"/>
    </row>
    <row r="153" spans="1:4" x14ac:dyDescent="0.3">
      <c r="A153" s="65"/>
      <c r="B153" s="69"/>
      <c r="C153" s="67"/>
      <c r="D153" s="68"/>
    </row>
    <row r="154" spans="1:4" x14ac:dyDescent="0.3">
      <c r="A154" s="65"/>
      <c r="B154" s="69"/>
      <c r="C154" s="67"/>
      <c r="D154" s="68"/>
    </row>
    <row r="155" spans="1:4" x14ac:dyDescent="0.3">
      <c r="A155" s="65"/>
      <c r="B155" s="69"/>
      <c r="C155" s="67"/>
      <c r="D155" s="68"/>
    </row>
    <row r="156" spans="1:4" x14ac:dyDescent="0.3">
      <c r="A156" s="65"/>
      <c r="B156" s="69"/>
      <c r="C156" s="67"/>
      <c r="D156" s="68"/>
    </row>
    <row r="157" spans="1:4" x14ac:dyDescent="0.3">
      <c r="A157" s="65"/>
      <c r="B157" s="69"/>
      <c r="C157" s="67"/>
      <c r="D157" s="68"/>
    </row>
    <row r="158" spans="1:4" x14ac:dyDescent="0.3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4140625" defaultRowHeight="14.4" x14ac:dyDescent="0.3"/>
  <cols>
    <col min="1" max="1" width="26" bestFit="1" customWidth="1"/>
    <col min="2" max="2" width="35.33203125" bestFit="1" customWidth="1"/>
    <col min="3" max="3" width="45.88671875" customWidth="1"/>
  </cols>
  <sheetData>
    <row r="1" spans="1:3" ht="60" customHeight="1" x14ac:dyDescent="0.3">
      <c r="A1" s="176"/>
      <c r="B1" s="176"/>
      <c r="C1" s="176"/>
    </row>
    <row r="2" spans="1:3" ht="50.1" customHeight="1" thickBot="1" x14ac:dyDescent="0.35">
      <c r="A2" s="177" t="str">
        <f>"IMPUTATIONS POUR POSITION MIXTE INTER-MARCHANDISE EN VIGUEUR LE "&amp;'OPTIONS - INTERVALLES DE MARGE'!A1</f>
        <v>IMPUTATIONS POUR POSITION MIXTE INTER-MARCHANDISE EN VIGUEUR LE 31 MARS 2023</v>
      </c>
      <c r="B2" s="178"/>
      <c r="C2" s="179"/>
    </row>
    <row r="3" spans="1:3" x14ac:dyDescent="0.3">
      <c r="A3" s="180" t="s">
        <v>32</v>
      </c>
      <c r="B3" s="182" t="s">
        <v>33</v>
      </c>
      <c r="C3" s="184" t="s">
        <v>34</v>
      </c>
    </row>
    <row r="4" spans="1:3" ht="15" thickBot="1" x14ac:dyDescent="0.35">
      <c r="A4" s="181"/>
      <c r="B4" s="183"/>
      <c r="C4" s="185"/>
    </row>
    <row r="5" spans="1:3" x14ac:dyDescent="0.3">
      <c r="A5" s="84" t="s">
        <v>928</v>
      </c>
      <c r="B5" s="76">
        <v>0.2</v>
      </c>
      <c r="C5" s="77">
        <v>0.2</v>
      </c>
    </row>
    <row r="6" spans="1:3" x14ac:dyDescent="0.3">
      <c r="A6" s="84" t="s">
        <v>929</v>
      </c>
      <c r="B6" s="76">
        <v>0.9</v>
      </c>
      <c r="C6" s="77">
        <v>0.9</v>
      </c>
    </row>
    <row r="7" spans="1:3" x14ac:dyDescent="0.3">
      <c r="A7" s="84" t="s">
        <v>930</v>
      </c>
      <c r="B7" s="76">
        <v>1</v>
      </c>
      <c r="C7" s="77">
        <v>1</v>
      </c>
    </row>
    <row r="8" spans="1:3" x14ac:dyDescent="0.3">
      <c r="A8" s="84" t="s">
        <v>931</v>
      </c>
      <c r="B8" s="76">
        <v>0.9</v>
      </c>
      <c r="C8" s="77">
        <v>0.9</v>
      </c>
    </row>
    <row r="9" spans="1:3" x14ac:dyDescent="0.3">
      <c r="A9" s="84" t="s">
        <v>932</v>
      </c>
      <c r="B9" s="76">
        <v>0.9</v>
      </c>
      <c r="C9" s="77">
        <v>0.9</v>
      </c>
    </row>
    <row r="10" spans="1:3" x14ac:dyDescent="0.3">
      <c r="A10" s="84" t="s">
        <v>933</v>
      </c>
      <c r="B10" s="76">
        <v>0</v>
      </c>
      <c r="C10" s="77">
        <v>0</v>
      </c>
    </row>
    <row r="11" spans="1:3" x14ac:dyDescent="0.3">
      <c r="A11" s="84" t="s">
        <v>934</v>
      </c>
      <c r="B11" s="76">
        <v>0</v>
      </c>
      <c r="C11" s="77">
        <v>0</v>
      </c>
    </row>
    <row r="12" spans="1:3" x14ac:dyDescent="0.3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2023-03-30T13:31:40Z</dcterms:modified>
</cp:coreProperties>
</file>