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3\2023-04-04\"/>
    </mc:Choice>
  </mc:AlternateContent>
  <bookViews>
    <workbookView xWindow="0" yWindow="0" windowWidth="28800" windowHeight="1230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A - INTRA-COMMODITY" sheetId="24" r:id="rId5"/>
    <sheet name="CRA - INTRA-COMMODITY" sheetId="15" r:id="rId6"/>
    <sheet name="SDV - INTRA-COMMODITY" sheetId="18" r:id="rId7"/>
    <sheet name="SXF - INTRA-COMMODITY" sheetId="19" r:id="rId8"/>
    <sheet name="FUTURES - INTRA-COMMODITY" sheetId="7" r:id="rId9"/>
    <sheet name="FUTURES - INTER-COMMODITY" sheetId="9" r:id="rId10"/>
    <sheet name="OPTIONS - INTERVALLES DE MARGE" sheetId="10" r:id="rId11"/>
    <sheet name="CAT - INTERVALLES DE MARGE" sheetId="11" r:id="rId12"/>
    <sheet name="CAT SUR ACTIONS - INTERVALLES" sheetId="12" r:id="rId13"/>
    <sheet name="BAX - INTRA-MARCHANDISES" sheetId="3" r:id="rId14"/>
    <sheet name="COA - INTRA-MARCHANDISES" sheetId="25" r:id="rId15"/>
    <sheet name="CRA - INTRA-MARCHANDISES" sheetId="14" r:id="rId16"/>
    <sheet name="SDV - INTRA-MARCHANDISES" sheetId="20" r:id="rId17"/>
    <sheet name="SXF - INTRA-MARCHANDISES" sheetId="21" r:id="rId18"/>
    <sheet name="CAT - INTRA-MARCHANDISES" sheetId="8" r:id="rId19"/>
    <sheet name="CAT - INTER-MARCHANDISES" sheetId="13" r:id="rId20"/>
  </sheets>
  <definedNames>
    <definedName name="_xlnm.Print_Area" localSheetId="13">'BAX - INTRA-MARCHANDISES'!$A$1:$E$68</definedName>
    <definedName name="_xlnm.Print_Area" localSheetId="19">'CAT - INTER-MARCHANDISES'!$A$1:$C$12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INTER-COMMODITY'!$A$1:$C$12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MARGE'!$A$1:$F$338</definedName>
    <definedName name="_xlnm.Print_Area" localSheetId="0">'OPTIONS - MARGIN INTERVALS'!$A$1:$F$338</definedName>
    <definedName name="_xlnm.Print_Area" localSheetId="2">'SHARE FUTURES - MARGIN INTERVAL'!$A$1:$D$134</definedName>
    <definedName name="_xlnm.Print_Area" localSheetId="7">'SXF - INTRA-COMMODITY'!$A$1:$E$20</definedName>
    <definedName name="_xlnm.Print_Area" localSheetId="17">'SXF - INTRA-MARCHANDISES'!$A$1:$E$20</definedName>
  </definedNames>
  <calcPr calcId="162913"/>
</workbook>
</file>

<file path=xl/calcChain.xml><?xml version="1.0" encoding="utf-8"?>
<calcChain xmlns="http://schemas.openxmlformats.org/spreadsheetml/2006/main"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<sst xmlns="http://schemas.openxmlformats.org/spreadsheetml/2006/main" count="2610" uniqueCount="1030">
  <si>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</si>
  <si>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</si>
  <si>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</si>
  <si>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</si>
  <si>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</si>
  <si>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</si>
  <si>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</si>
  <si>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</si>
  <si>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</si>
  <si>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</si>
  <si>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</si>
  <si>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</si>
  <si>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</si>
  <si>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</si>
  <si>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</si>
  <si>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</si>
  <si>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</si>
  <si>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</si>
  <si>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</si>
  <si>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</si>
  <si>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</si>
  <si>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</si>
  <si>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</si>
  <si>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</si>
  <si>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</si>
  <si>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</si>
  <si>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</si>
  <si>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</si>
  <si>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</si>
  <si>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</si>
  <si>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</si>
  <si>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</si>
  <si>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</si>
  <si>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</si>
  <si>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</si>
  <si>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</si>
  <si>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</si>
  <si>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</si>
  <si>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</si>
  <si>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APRIL 5, 2023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</si>
  <si>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</si>
  <si>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</si>
  <si>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</si>
  <si>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</si>
  <si>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</si>
  <si>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</si>
  <si>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</si>
  <si>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</si>
  <si>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</si>
  <si>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</si>
  <si>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</si>
  <si>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</si>
  <si>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</si>
  <si>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</si>
  <si>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</si>
  <si>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</si>
  <si>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</si>
  <si>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</si>
  <si>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</si>
  <si>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</si>
  <si>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</si>
  <si>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</si>
  <si>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</si>
  <si>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</si>
  <si>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</si>
  <si>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</si>
  <si>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</si>
  <si>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</si>
  <si>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</si>
  <si>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</si>
  <si>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</si>
  <si>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</si>
  <si>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</si>
  <si>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</si>
  <si>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</si>
  <si>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</si>
  <si>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</si>
  <si>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</si>
  <si>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</si>
  <si>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</si>
  <si>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</si>
  <si>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</si>
  <si>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</si>
  <si>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</si>
  <si>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</si>
  <si>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</si>
  <si>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</si>
  <si>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</si>
  <si>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</si>
  <si>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</si>
  <si>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</si>
  <si>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</si>
  <si>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</si>
  <si>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</si>
  <si>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</si>
  <si>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</si>
  <si>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</si>
  <si>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</si>
  <si>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</si>
  <si>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</si>
  <si>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</si>
  <si>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</si>
  <si>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</si>
  <si>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</si>
  <si>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</si>
  <si>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</si>
  <si>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</si>
  <si>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</si>
  <si>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</si>
  <si>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</si>
  <si>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</si>
  <si>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</si>
  <si>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</t>
  </si>
  <si>
    <t>Brookfied Corporation</t>
  </si>
  <si>
    <t>BN1</t>
  </si>
  <si>
    <t>Brookfield Asset Management Inc. Cl A (adjusted)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</si>
  <si>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</si>
  <si>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</si>
  <si>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</si>
  <si>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</si>
  <si>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</si>
  <si>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</si>
  <si>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</si>
  <si>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</si>
  <si>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</si>
  <si>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</si>
  <si>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</si>
  <si>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</si>
  <si>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</si>
  <si>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</si>
  <si>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</si>
  <si>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</si>
  <si>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</si>
  <si>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</si>
  <si>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</si>
  <si>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</si>
  <si>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</si>
  <si>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</si>
  <si>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</si>
  <si>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</si>
  <si>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</si>
  <si>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</si>
  <si>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</si>
  <si>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</si>
  <si>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</si>
  <si>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</si>
  <si>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</si>
  <si>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</si>
  <si>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</si>
  <si>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</si>
  <si>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</si>
  <si>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</si>
  <si>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</si>
  <si>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</si>
  <si>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</si>
  <si>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</si>
  <si>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</si>
  <si>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</si>
  <si>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</si>
  <si>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</si>
  <si>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</si>
  <si>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</si>
  <si>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</si>
  <si>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</si>
  <si>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</si>
  <si>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</si>
  <si>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</si>
  <si>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</si>
  <si>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</si>
  <si>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</si>
  <si>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</si>
  <si>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</si>
  <si>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</si>
  <si>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</si>
  <si>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</si>
  <si>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</si>
  <si>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</si>
  <si>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</si>
  <si>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</si>
  <si>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</si>
  <si>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</si>
  <si>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</si>
  <si>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</si>
  <si>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</si>
  <si>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</si>
  <si>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</si>
  <si>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</si>
  <si>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</si>
  <si>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</si>
  <si>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</si>
  <si>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</si>
  <si>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</si>
  <si>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</si>
  <si>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</si>
  <si>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</si>
  <si>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</si>
  <si>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</si>
  <si>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</si>
  <si>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</si>
  <si>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</si>
  <si>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</si>
  <si>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</si>
  <si>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</si>
  <si>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</si>
  <si>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</si>
  <si>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</si>
  <si>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</si>
  <si>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</si>
  <si>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</si>
  <si>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</si>
  <si>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</si>
  <si>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</si>
  <si>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</si>
  <si>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</si>
  <si>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</si>
  <si>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</si>
  <si>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</si>
  <si>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</si>
  <si>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</si>
  <si>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</si>
  <si>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</si>
  <si>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</si>
  <si>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</si>
  <si>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</si>
  <si>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</si>
  <si>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</si>
  <si>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</si>
  <si>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</si>
  <si>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</si>
  <si>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</si>
  <si>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</si>
  <si>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</si>
  <si>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</si>
  <si>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</si>
  <si>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</si>
  <si>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</si>
  <si>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</si>
  <si>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</si>
  <si>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</si>
  <si>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</si>
  <si>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</si>
  <si>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</si>
  <si>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</si>
  <si>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</si>
  <si>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</si>
  <si>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</si>
  <si>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</si>
  <si>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</si>
  <si>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</si>
  <si>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</si>
  <si>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</si>
  <si>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</si>
  <si>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</si>
  <si>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</si>
  <si>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</si>
  <si>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</si>
  <si>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</si>
  <si>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</si>
  <si>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</si>
  <si>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</si>
  <si>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</si>
  <si>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</si>
  <si>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</si>
  <si>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</si>
  <si>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</si>
  <si>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</si>
  <si>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</si>
  <si>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</si>
  <si>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</si>
  <si>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</si>
  <si>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</si>
  <si>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</si>
  <si>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</si>
  <si>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</si>
  <si>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</si>
  <si>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</si>
  <si>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</si>
  <si>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</si>
  <si>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</si>
  <si>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</si>
  <si>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</si>
  <si>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</si>
  <si>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</si>
  <si>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</si>
  <si>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</si>
  <si>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</si>
  <si>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</si>
  <si>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</si>
  <si>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</si>
  <si>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</si>
  <si>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</si>
  <si>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</si>
  <si>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</si>
  <si>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</si>
  <si>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</si>
  <si>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</si>
  <si>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HEXO2</t>
  </si>
  <si>
    <t>HEXO Corp. (CA) (adjusted)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</si>
  <si>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</si>
  <si>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</si>
  <si>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</si>
  <si>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</si>
  <si>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</si>
  <si>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</si>
  <si>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</si>
  <si>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</si>
  <si>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</si>
  <si>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</si>
  <si>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</si>
  <si>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</si>
  <si>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</si>
  <si>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</si>
  <si>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</si>
  <si>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</si>
  <si>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</si>
  <si>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</si>
  <si>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HR.UN</t>
  </si>
  <si>
    <t>H&amp;R Real Estate Investment Trust (Converge)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</si>
  <si>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</si>
  <si>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</si>
  <si>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</si>
  <si>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</si>
  <si>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</si>
  <si>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</si>
  <si>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</si>
  <si>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</si>
  <si>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</si>
  <si>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</si>
  <si>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</si>
  <si>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</si>
  <si>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</si>
  <si>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</si>
  <si>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</si>
  <si>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</si>
  <si>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</si>
  <si>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</si>
  <si>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</si>
  <si>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</si>
  <si>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</si>
  <si>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</si>
  <si>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</si>
  <si>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</si>
  <si>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</si>
  <si>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</si>
  <si>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</si>
  <si>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</si>
  <si>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</si>
  <si>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</si>
  <si>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</si>
  <si>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</si>
  <si>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</si>
  <si>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</si>
  <si>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</si>
  <si>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</si>
  <si>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</si>
  <si>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</si>
  <si>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</si>
  <si>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</si>
  <si>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</si>
  <si>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</si>
  <si>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</si>
  <si>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</si>
  <si>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</si>
  <si>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</si>
  <si>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</si>
  <si>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</si>
  <si>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</si>
  <si>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</si>
  <si>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</si>
  <si>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</si>
  <si>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</si>
  <si>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</si>
  <si>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</si>
  <si>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</si>
  <si>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</si>
  <si>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</si>
  <si>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</si>
  <si>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</si>
  <si>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</si>
  <si>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</si>
  <si>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</si>
  <si>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</si>
  <si>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</si>
  <si>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</si>
  <si>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</si>
  <si>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</si>
  <si>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</si>
  <si>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</si>
  <si>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</si>
  <si>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</si>
  <si>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</si>
  <si>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</si>
  <si>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</si>
  <si>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</si>
  <si>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</si>
  <si>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</si>
  <si>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</si>
  <si>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</si>
  <si>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</si>
  <si>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</si>
  <si>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</si>
  <si>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</si>
  <si>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</si>
  <si>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</si>
  <si>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</si>
  <si>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</si>
  <si>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</si>
  <si>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</si>
  <si>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</si>
  <si>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</si>
  <si>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</si>
  <si>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</si>
  <si>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</si>
  <si>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</si>
  <si>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</si>
  <si>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</si>
  <si>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</si>
  <si>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</si>
  <si>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</si>
  <si>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</si>
  <si>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</si>
  <si>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</si>
  <si>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</si>
  <si>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</si>
  <si>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</si>
  <si>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</si>
  <si>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</si>
  <si>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</si>
  <si>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</si>
  <si>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</si>
  <si>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</si>
  <si>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</si>
  <si>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</si>
  <si>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</si>
  <si>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</si>
  <si>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</si>
  <si>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</si>
  <si>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</si>
  <si>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</si>
  <si>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</si>
  <si>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</si>
  <si>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</si>
  <si>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</si>
  <si>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</si>
  <si>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</si>
  <si>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</si>
  <si>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</si>
  <si>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</si>
  <si>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</si>
  <si>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</si>
  <si>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</si>
  <si>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</si>
  <si>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</si>
  <si>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</si>
  <si>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</si>
  <si>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</si>
  <si>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</si>
  <si>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</si>
  <si>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</si>
  <si>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</si>
  <si>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</si>
  <si>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</si>
  <si>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</si>
  <si>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</si>
  <si>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</si>
  <si>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</si>
  <si>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</si>
  <si>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</si>
  <si>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RBA1</t>
  </si>
  <si>
    <t>Ritchie Bros Auctioneers Incorporated  (adjusted)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</si>
  <si>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</si>
  <si>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</si>
  <si>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</si>
  <si>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</si>
  <si>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</si>
  <si>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</si>
  <si>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</si>
  <si>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</si>
  <si>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</si>
  <si>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</si>
  <si>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</si>
  <si>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</si>
  <si>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</si>
  <si>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</si>
  <si>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</si>
  <si>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</si>
  <si>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</si>
  <si>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</si>
  <si>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</si>
  <si>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</si>
  <si>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</si>
  <si>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</si>
  <si>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</si>
  <si>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</si>
  <si>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</si>
  <si>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</si>
  <si>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</si>
  <si>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</si>
  <si>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</si>
  <si>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</si>
  <si>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</si>
  <si>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</si>
  <si>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</si>
  <si>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</si>
  <si>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</si>
  <si>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</si>
  <si>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</si>
  <si>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</si>
  <si>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</si>
  <si>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</si>
  <si>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</si>
  <si>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</si>
  <si>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</si>
  <si>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</si>
  <si>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</si>
  <si>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</si>
  <si>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</si>
  <si>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</si>
  <si>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</si>
  <si>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</si>
  <si>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</si>
  <si>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</si>
  <si>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</si>
  <si>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</si>
  <si>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</si>
  <si>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</si>
  <si>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</si>
  <si>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</si>
  <si>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</si>
  <si>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</si>
  <si>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</si>
  <si>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</si>
  <si>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</si>
  <si>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</si>
  <si>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</si>
  <si>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</si>
  <si>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</si>
  <si>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</si>
  <si>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</si>
  <si>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</si>
  <si>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</si>
  <si>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</si>
  <si>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</si>
  <si>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</si>
  <si>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</si>
  <si>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</si>
  <si>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</si>
  <si>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</si>
  <si>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</si>
  <si>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</si>
  <si>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</si>
  <si>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</si>
  <si>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</si>
  <si>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</si>
  <si>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</si>
  <si>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</si>
  <si>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</si>
  <si>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</si>
  <si>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</si>
  <si>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</si>
  <si>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</si>
  <si>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</si>
  <si>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</si>
  <si>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</si>
  <si>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</si>
  <si>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</si>
  <si>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</si>
  <si>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</si>
  <si>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</si>
  <si>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</si>
  <si>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</si>
  <si>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</si>
  <si>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</si>
  <si>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</si>
  <si>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</si>
  <si>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</si>
  <si>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</si>
  <si>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</si>
  <si>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</si>
  <si>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</si>
  <si>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</si>
  <si>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</si>
  <si>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</si>
  <si>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</si>
  <si>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</si>
  <si>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VLNS1</t>
  </si>
  <si>
    <t>The Valens Company Inc. (CA)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</si>
  <si>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</si>
  <si>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</si>
  <si>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</si>
  <si>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</si>
  <si>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</si>
  <si>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</si>
  <si>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</si>
  <si>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</si>
  <si>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</si>
  <si>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</si>
  <si>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</si>
  <si>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</si>
  <si>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</si>
  <si>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</si>
  <si>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</si>
  <si>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</si>
  <si>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</si>
  <si>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</si>
  <si>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</si>
  <si>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</si>
  <si>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</si>
  <si>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</si>
  <si>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</si>
  <si>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</si>
  <si>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</si>
  <si>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</si>
  <si>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</si>
  <si>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</si>
  <si>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</si>
  <si>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</si>
  <si>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</si>
  <si>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</si>
  <si>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</si>
  <si>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</si>
  <si>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</si>
  <si>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</si>
  <si>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</si>
  <si>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</si>
  <si>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</si>
  <si>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</si>
  <si>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</si>
  <si>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</si>
  <si>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</si>
  <si>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</si>
  <si>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</si>
  <si>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</si>
  <si>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</si>
  <si>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</si>
  <si>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</si>
  <si>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</si>
  <si>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</si>
  <si>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</si>
  <si>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</si>
  <si>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</si>
  <si>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</si>
  <si>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</si>
  <si>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</si>
  <si>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</si>
  <si>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</si>
  <si>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</si>
  <si>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</si>
  <si>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</si>
  <si>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</si>
  <si>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</si>
  <si>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</si>
  <si>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</si>
  <si>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</si>
  <si>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</si>
  <si>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</si>
  <si>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</si>
  <si>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</si>
  <si>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</si>
  <si>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</si>
  <si>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</si>
  <si>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</si>
  <si>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</si>
  <si>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</si>
  <si>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</si>
  <si>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</si>
  <si>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</si>
  <si>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</si>
  <si>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</si>
  <si>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</si>
  <si>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</si>
  <si>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</si>
  <si>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</si>
  <si>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</si>
  <si>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</si>
  <si>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</si>
  <si>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</si>
  <si>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</si>
  <si>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</si>
  <si>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</si>
  <si>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</si>
  <si>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</si>
  <si>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</si>
  <si>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</si>
  <si>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</si>
  <si>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</si>
  <si>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</si>
  <si>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</si>
  <si>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</si>
  <si>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</si>
  <si>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</si>
  <si>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</si>
  <si>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</si>
  <si>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</si>
  <si>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</si>
  <si>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</si>
  <si>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</si>
  <si>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</si>
  <si>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</si>
  <si>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</si>
  <si>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</si>
  <si>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</si>
  <si>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</si>
  <si>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</si>
  <si>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</si>
  <si>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</si>
  <si>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</si>
  <si>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</si>
  <si>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</si>
  <si>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</si>
  <si>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</si>
  <si>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</si>
  <si>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</si>
  <si>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</si>
  <si>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</si>
  <si>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</si>
  <si>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</si>
  <si>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</si>
  <si>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</si>
  <si>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</si>
  <si>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</si>
  <si>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</si>
  <si>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</si>
  <si>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</si>
  <si>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</si>
  <si>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</si>
  <si>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</si>
  <si>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</si>
  <si>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</si>
  <si>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</si>
  <si>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</si>
  <si>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</si>
  <si>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</si>
  <si>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</si>
  <si>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</si>
  <si>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</si>
  <si>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</si>
  <si>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</si>
  <si>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</si>
  <si>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</si>
  <si>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</si>
  <si>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</si>
  <si>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</si>
  <si>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</si>
  <si>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</si>
  <si>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</si>
  <si>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</si>
  <si>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</si>
  <si>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</si>
  <si>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</si>
  <si>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</si>
  <si>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</si>
  <si>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</si>
  <si>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</si>
  <si>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</si>
  <si>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</si>
  <si>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</si>
  <si>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</si>
  <si>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</si>
  <si>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</si>
  <si>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</si>
  <si>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</si>
  <si>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</si>
  <si>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</si>
  <si>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</si>
  <si>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</si>
  <si>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</si>
  <si>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</si>
  <si>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</si>
  <si>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</si>
  <si>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</si>
  <si>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</si>
  <si>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</si>
  <si>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</si>
  <si>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</si>
  <si>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</si>
  <si>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</si>
  <si>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</si>
  <si>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</si>
  <si>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</si>
  <si>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</si>
  <si>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</si>
  <si>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</si>
  <si>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</si>
  <si>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</si>
  <si>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</si>
  <si>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</si>
  <si>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</si>
  <si>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</si>
  <si>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</si>
  <si>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</si>
  <si>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</si>
  <si>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</si>
  <si>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</si>
  <si>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</si>
  <si>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</si>
  <si>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</si>
  <si>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</si>
  <si>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</si>
  <si>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</si>
  <si>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</si>
  <si>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</si>
  <si>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</si>
  <si>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</si>
  <si>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</si>
  <si>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</si>
  <si>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</si>
  <si>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</si>
  <si>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</si>
  <si>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</si>
  <si>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</si>
  <si>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</si>
  <si>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</si>
  <si>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</si>
  <si>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</si>
  <si>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</si>
  <si>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</si>
  <si>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</si>
  <si>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</si>
  <si>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</si>
  <si>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</si>
  <si>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</si>
  <si>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</si>
  <si>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</si>
  <si>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</si>
  <si>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</si>
  <si>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</si>
  <si>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</si>
  <si>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BAX3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</si>
  <si>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</si>
  <si>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</si>
  <si>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</si>
  <si>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</si>
  <si>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</si>
  <si>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</si>
  <si>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</si>
  <si>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</si>
  <si>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</si>
  <si>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</si>
  <si>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</si>
  <si>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BAX3-BAX4-BAX5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</si>
  <si>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</si>
  <si>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</si>
  <si>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</si>
  <si>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</si>
  <si>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</si>
  <si>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</si>
  <si>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</si>
  <si>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</si>
  <si>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</si>
  <si>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BAX3-BAX5-BAX7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</si>
  <si>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</si>
  <si>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</si>
  <si>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</si>
  <si>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</si>
  <si>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</si>
  <si>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</si>
  <si>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</si>
  <si>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BAX3-BAX6-BAX9</t>
  </si>
  <si>
    <t>BAX4-BAX7-BAX10</t>
  </si>
  <si>
    <t>BAX5-BAX8-BAX11</t>
  </si>
  <si>
    <t>BAX6-BAX9-BAX12</t>
  </si>
  <si>
    <t>BAX7-BAX10-BAX13</t>
  </si>
  <si>
    <t>BAX8-BAX11-BAX14</t>
  </si>
  <si>
    <t>BAX3-BAX7-BAX11</t>
  </si>
  <si>
    <t>BAX4-BAX8-BAX12</t>
  </si>
  <si>
    <t>BAX5-BAX9-BAX13</t>
  </si>
  <si>
    <t>BAX6-BAX10-BAX14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</si>
  <si>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</si>
  <si>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</si>
  <si>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</si>
  <si>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</si>
  <si>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</si>
  <si>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</si>
  <si>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</si>
  <si>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</si>
  <si>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</si>
  <si>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</si>
  <si>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</si>
  <si>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</si>
  <si>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</si>
  <si>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</si>
  <si>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</si>
  <si>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</si>
  <si>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</si>
  <si>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</si>
  <si>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</si>
  <si>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</si>
  <si>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</si>
  <si>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</si>
  <si>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</si>
  <si>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</si>
  <si>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</si>
  <si>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</si>
  <si>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</si>
  <si>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</si>
  <si>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</si>
  <si>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</si>
  <si>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</si>
  <si>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</si>
  <si>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</si>
  <si>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</si>
  <si>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</si>
  <si>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</si>
  <si>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</si>
  <si>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</si>
  <si>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</si>
  <si>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</si>
  <si>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</si>
  <si>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</si>
  <si>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</si>
  <si>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</si>
  <si>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</si>
  <si>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</si>
  <si>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</si>
  <si>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</si>
  <si>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</si>
  <si>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</si>
  <si>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</si>
  <si>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</si>
  <si>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</si>
  <si>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</si>
  <si>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</si>
  <si>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</si>
  <si>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</si>
  <si>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</si>
  <si>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</si>
  <si>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</si>
  <si>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</si>
  <si>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</si>
  <si>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</si>
  <si>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</si>
  <si>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CRA - COA</t>
  </si>
  <si>
    <t>BAX - COA</t>
  </si>
  <si>
    <t>5 AVRIL 2023</t>
  </si>
  <si>
    <t>Société aurifère Barrick</t>
  </si>
  <si>
    <t>Mines Agnico Eagle Limitée</t>
  </si>
  <si>
    <t>Groupe Aecon Inc.</t>
  </si>
  <si>
    <t>Bombardier Inc. Classe B</t>
  </si>
  <si>
    <t xml:space="preserve">BCE Inc.  </t>
  </si>
  <si>
    <t>Brookfield Infrastructure Partners L.P.</t>
  </si>
  <si>
    <t>Banque de Montréal</t>
  </si>
  <si>
    <t>Brookfield Corporation</t>
  </si>
  <si>
    <t>Brookfield Asset Management Inc., Cl A (ajusté)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</si>
  <si>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</si>
  <si>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</si>
  <si>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</si>
  <si>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</si>
  <si>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</si>
  <si>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</si>
  <si>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</si>
  <si>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</si>
  <si>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</si>
  <si>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Groupe CGI Inc. Classe A</t>
  </si>
  <si>
    <t xml:space="preserve">Les Vêtements de Sport Gildan Inc. </t>
  </si>
  <si>
    <t>HEXO Corp. (CA) (ajusté)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</si>
  <si>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</si>
  <si>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</si>
  <si>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</si>
  <si>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</si>
  <si>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</si>
  <si>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BetaPro Natural Gas Leveraged Daily Bull ETF (CA) (ajusté)</t>
  </si>
  <si>
    <t>FNB BetaPro Pétrole brut Baissier quotidien inverse avec effet de levier</t>
  </si>
  <si>
    <t>FNB Horizons indice pipelines et services énergétiques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</si>
  <si>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</si>
  <si>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</si>
  <si>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</si>
  <si>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</si>
  <si>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</si>
  <si>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</si>
  <si>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</si>
  <si>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</si>
  <si>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</si>
  <si>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</si>
  <si>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</si>
  <si>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</si>
  <si>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</si>
  <si>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</si>
  <si>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</si>
  <si>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Power Corporation du Canada</t>
  </si>
  <si>
    <t>Quebecor Inc. Class B</t>
  </si>
  <si>
    <t>Encans Ritchie Bros.</t>
  </si>
  <si>
    <t>Encans Ritchie Bros (ajusté)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</si>
  <si>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</si>
  <si>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</si>
  <si>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</si>
  <si>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</si>
  <si>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</si>
  <si>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</si>
  <si>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</si>
  <si>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</si>
  <si>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</si>
  <si>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</si>
  <si>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</si>
  <si>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</si>
  <si>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TC Énergie Corporation</t>
  </si>
  <si>
    <t>Options sur le dollar US</t>
  </si>
  <si>
    <t>The Valens Company Inc. (CA) (ajusté)</t>
  </si>
  <si>
    <t>George Weston limitée</t>
  </si>
  <si>
    <t>Groupe TMX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</si>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</sst>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6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20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8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9" t="s">
        <v>39</v>
      </c>
      <c r="B1" s="100"/>
      <c r="C1" s="100"/>
      <c r="D1" s="100"/>
      <c r="E1" s="100"/>
      <c r="F1" s="101"/>
    </row>
    <row r="2" spans="1:6" ht="50.1" customHeight="1" thickBot="1" x14ac:dyDescent="0.3">
      <c r="A2" s="102" t="str">
        <f>"MARGIN INTERVALS EFFECTIVE ON "&amp;A1</f>
        <v>MARGIN INTERVALS EFFECTIVE ON APRIL 5, 2023</v>
      </c>
      <c r="B2" s="103"/>
      <c r="C2" s="103"/>
      <c r="D2" s="103"/>
      <c r="E2" s="103"/>
      <c r="F2" s="104"/>
    </row>
    <row r="3" spans="1:6" ht="12.75" customHeight="1" x14ac:dyDescent="0.25">
      <c r="A3" s="105" t="s">
        <v>11</v>
      </c>
      <c r="B3" s="107" t="s">
        <v>12</v>
      </c>
      <c r="C3" s="107" t="s">
        <v>13</v>
      </c>
      <c r="D3" s="107" t="s">
        <v>14</v>
      </c>
      <c r="E3" s="107" t="s">
        <v>15</v>
      </c>
      <c r="F3" s="109" t="s">
        <v>16</v>
      </c>
    </row>
    <row r="4" spans="1:6" ht="18.75" customHeight="1" thickBot="1" x14ac:dyDescent="0.3">
      <c r="A4" s="106"/>
      <c r="B4" s="108"/>
      <c r="C4" s="108"/>
      <c r="D4" s="108"/>
      <c r="E4" s="108"/>
      <c r="F4" s="110"/>
    </row>
    <row r="5" spans="1:6" x14ac:dyDescent="0.25">
      <c r="A5" s="37" t="s">
        <v>40</v>
      </c>
      <c r="B5" s="38" t="s">
        <v>41</v>
      </c>
      <c r="C5" s="39">
        <v>0.12874379193995422</v>
      </c>
      <c r="D5" s="40">
        <v>0.12840049669738504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0.15243739914274243</v>
      </c>
      <c r="D6" s="45">
        <v>0.15223536113922193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0.26137838192079105</v>
      </c>
      <c r="D7" s="50">
        <v>0.26134113255477626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5.9584561286418342E-2</v>
      </c>
      <c r="D8" s="50">
        <v>5.9415784794085311E-2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0.16813485653610877</v>
      </c>
      <c r="D9" s="50">
        <v>0.16816214275883865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0.10243020755177851</v>
      </c>
      <c r="D10" s="50">
        <v>0.10243576713262682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0.14225151533002789</v>
      </c>
      <c r="D11" s="50">
        <v>0.14227107045840726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0.17654585919899488</v>
      </c>
      <c r="D12" s="50">
        <v>0.17654709913573075</v>
      </c>
      <c r="E12" s="51">
        <v>0</v>
      </c>
      <c r="F12" s="52">
        <v>0</v>
      </c>
    </row>
    <row r="13" spans="1:6" ht="14.25" customHeight="1" x14ac:dyDescent="0.25">
      <c r="A13" s="48" t="s">
        <v>56</v>
      </c>
      <c r="B13" s="49" t="s">
        <v>57</v>
      </c>
      <c r="C13" s="39">
        <v>0.1133084035588957</v>
      </c>
      <c r="D13" s="50">
        <v>0.1134476192596261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0.11793261796654948</v>
      </c>
      <c r="D14" s="50">
        <v>0.11787514758805397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7.7487448421743182E-2</v>
      </c>
      <c r="D15" s="50">
        <v>7.7241247473913505E-2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9.563463982613768E-2</v>
      </c>
      <c r="D16" s="50">
        <v>9.6235698175963155E-2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0.13540173502697211</v>
      </c>
      <c r="D17" s="50">
        <v>0.13506953323875009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0.13459018217861002</v>
      </c>
      <c r="D18" s="50">
        <v>0.13423185076874933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0.12193114579102782</v>
      </c>
      <c r="D19" s="50">
        <v>0.1226867038937509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0.15025864828209556</v>
      </c>
      <c r="D20" s="50">
        <v>0.15023733043296167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0.22376801157496368</v>
      </c>
      <c r="D21" s="50">
        <v>0.22366031648245441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7.0146638594185198E-2</v>
      </c>
      <c r="D22" s="50">
        <v>7.0134214533611447E-2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0.13921986702028058</v>
      </c>
      <c r="D23" s="50">
        <v>0.13886436925293255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0.1104981298530152</v>
      </c>
      <c r="D24" s="50">
        <v>0.11008723941885219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9.9463042023333434E-2</v>
      </c>
      <c r="D25" s="50">
        <v>9.9246980205301871E-2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0.13693676750004291</v>
      </c>
      <c r="D26" s="50">
        <v>0.13732395480986367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0.15595853995194461</v>
      </c>
      <c r="D27" s="50">
        <v>0.15548556973414332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0.16333513236077515</v>
      </c>
      <c r="D28" s="50">
        <v>0.16313723998484778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6.1053473095586848E-2</v>
      </c>
      <c r="D29" s="50">
        <v>6.0960947771828186E-2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0.11868303039815062</v>
      </c>
      <c r="D30" s="50">
        <v>0.11819939705547822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7.4501808030550301E-2</v>
      </c>
      <c r="D31" s="50">
        <v>7.4287086217178569E-2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6.7742456019789232E-2</v>
      </c>
      <c r="D32" s="50">
        <v>7.0679156564609574E-2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0.11936581083232432</v>
      </c>
      <c r="D33" s="50">
        <v>0.12017312416696603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0.19845805299949784</v>
      </c>
      <c r="D34" s="50">
        <v>0.1983557923863761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7.9310507662692792E-2</v>
      </c>
      <c r="D35" s="50">
        <v>7.9028145091626575E-2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0.15043984632753135</v>
      </c>
      <c r="D36" s="50">
        <v>0.15054731411946187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0.37969401343525688</v>
      </c>
      <c r="D37" s="50">
        <v>0.37891902221811602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0.20204102823456227</v>
      </c>
      <c r="D38" s="50">
        <v>0.202045984425236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9.9606901928837352E-2</v>
      </c>
      <c r="D39" s="50">
        <v>9.9750814836129659E-2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7.3498631505315423E-2</v>
      </c>
      <c r="D40" s="50">
        <v>7.3441295537541446E-2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9.8021092586354594E-2</v>
      </c>
      <c r="D41" s="50">
        <v>9.7907455898630563E-2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9.5207321789854416E-2</v>
      </c>
      <c r="D42" s="50">
        <v>9.5216615899008469E-2</v>
      </c>
      <c r="E42" s="55">
        <v>0</v>
      </c>
      <c r="F42" s="56">
        <v>1</v>
      </c>
    </row>
    <row r="43" spans="1:6" x14ac:dyDescent="0.25">
      <c r="A43" s="54" t="s">
        <v>116</v>
      </c>
      <c r="B43" s="49" t="s">
        <v>117</v>
      </c>
      <c r="C43" s="39">
        <v>7.0988223965990027E-2</v>
      </c>
      <c r="D43" s="50">
        <v>7.093164745644813E-2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0.24645218238064132</v>
      </c>
      <c r="D44" s="50">
        <v>0.24603877020637752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0.24634378688494088</v>
      </c>
      <c r="D45" s="50">
        <v>0.245932840141494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0.24683835314010347</v>
      </c>
      <c r="D46" s="50">
        <v>0.2464092621069339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0.16319157091848138</v>
      </c>
      <c r="D47" s="50">
        <v>0.1632208366089862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0.16729969946087148</v>
      </c>
      <c r="D48" s="50">
        <v>0.16699173098255227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0.10701678423643916</v>
      </c>
      <c r="D49" s="50">
        <v>0.10673235007355951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7.0783611022657816E-2</v>
      </c>
      <c r="D50" s="50">
        <v>7.0757043223329846E-2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0.12667708118111093</v>
      </c>
      <c r="D51" s="50">
        <v>0.12646835775793663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7.8739329103706596E-2</v>
      </c>
      <c r="D52" s="50">
        <v>7.940526985977614E-2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7.2851281354762307E-2</v>
      </c>
      <c r="D53" s="50">
        <v>7.2849844731380606E-2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0.12642440182212247</v>
      </c>
      <c r="D54" s="50">
        <v>0.12581578864279536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0.15031977462299528</v>
      </c>
      <c r="D55" s="50">
        <v>0.14985960358101696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0.11174773130206292</v>
      </c>
      <c r="D56" s="50">
        <v>0.11175969509206962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0.211775588254804</v>
      </c>
      <c r="D57" s="50">
        <v>0.2114125212694232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0.10751641920554933</v>
      </c>
      <c r="D58" s="50">
        <v>0.10792076920906482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0.10810919853302728</v>
      </c>
      <c r="D59" s="50">
        <v>0.10798152963984636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5.4396665940527909E-2</v>
      </c>
      <c r="D60" s="50">
        <v>5.4399192191435138E-2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0.21854100414928612</v>
      </c>
      <c r="D61" s="58">
        <v>0.21798861244845838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0.1044084030877117</v>
      </c>
      <c r="D62" s="58">
        <v>0.10417363257996202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0.18303212335370261</v>
      </c>
      <c r="D63" s="58">
        <v>0.18393483669017074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0.13399260072352365</v>
      </c>
      <c r="D64" s="58">
        <v>0.1335463056096545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0.12156526818990357</v>
      </c>
      <c r="D65" s="58">
        <v>0.12177252718847037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7.9654219087749251E-2</v>
      </c>
      <c r="D66" s="58">
        <v>7.9509914912699764E-2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0.12547254719224377</v>
      </c>
      <c r="D67" s="50">
        <v>0.12817171347000578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5.9083951833443824E-2</v>
      </c>
      <c r="D68" s="50">
        <v>5.8903336864518797E-2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7.7519976036959592E-2</v>
      </c>
      <c r="D69" s="50">
        <v>7.7300409068870049E-2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0.14062653577036091</v>
      </c>
      <c r="D70" s="50">
        <v>0.14243559015028764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7.1092145955285097E-2</v>
      </c>
      <c r="D71" s="50">
        <v>7.090521671837699E-2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0.18984214316813594</v>
      </c>
      <c r="D72" s="50">
        <v>0.18980041164252301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7.0614522751409392E-2</v>
      </c>
      <c r="D73" s="50">
        <v>7.0406312372065127E-2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0.23397757980978193</v>
      </c>
      <c r="D74" s="50">
        <v>0.23332031271586118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0.10417288769112819</v>
      </c>
      <c r="D75" s="50">
        <v>0.10396785090382854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7.672890369927364E-2</v>
      </c>
      <c r="D76" s="50">
        <v>7.6567127759379461E-2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0.18420106396009447</v>
      </c>
      <c r="D77" s="50">
        <v>0.1835463049909638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6.2622367037606028E-2</v>
      </c>
      <c r="D78" s="50">
        <v>6.2485326759030881E-2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0.16162426718829848</v>
      </c>
      <c r="D79" s="50">
        <v>0.16506575507280846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9.2143031751126217E-2</v>
      </c>
      <c r="D80" s="50">
        <v>9.1891628242503104E-2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0.24389352047153012</v>
      </c>
      <c r="D81" s="50">
        <v>0.2439254277478238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0.11499352195939692</v>
      </c>
      <c r="D82" s="50">
        <v>0.11470246582060666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9.0752853887139676E-2</v>
      </c>
      <c r="D83" s="50">
        <v>9.0523499077092728E-2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0.13617272752825832</v>
      </c>
      <c r="D84" s="50">
        <v>0.13571315427100961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8.5999190903346873E-2</v>
      </c>
      <c r="D85" s="50">
        <v>8.5749845609492115E-2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0.1729909553126304</v>
      </c>
      <c r="D86" s="50">
        <v>0.17242445874107956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6.4761624894250108E-2</v>
      </c>
      <c r="D87" s="50">
        <v>6.454278643489228E-2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0.10624212456541575</v>
      </c>
      <c r="D88" s="50">
        <v>0.10623563781261991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0.18765584092037663</v>
      </c>
      <c r="D89" s="50">
        <v>0.18791191813655492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8.7224392260493583E-2</v>
      </c>
      <c r="D90" s="50">
        <v>8.7140407524311153E-2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0.24613546057256533</v>
      </c>
      <c r="D91" s="50">
        <v>0.24569649692171833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0.17873033874249974</v>
      </c>
      <c r="D92" s="50">
        <v>0.17817015645393808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0.17604927503318116</v>
      </c>
      <c r="D93" s="50">
        <v>0.1760620039607505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0.14118733444536918</v>
      </c>
      <c r="D94" s="50">
        <v>0.14117087241332565</v>
      </c>
      <c r="E94" s="55">
        <v>0</v>
      </c>
      <c r="F94" s="56">
        <v>0</v>
      </c>
    </row>
    <row r="95" spans="1:6" x14ac:dyDescent="0.25">
      <c r="A95" s="54" t="s">
        <v>220</v>
      </c>
      <c r="B95" s="49" t="s">
        <v>221</v>
      </c>
      <c r="C95" s="39">
        <v>0.11326337452444114</v>
      </c>
      <c r="D95" s="50">
        <v>0.11301121942338237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0.25651455731488382</v>
      </c>
      <c r="D96" s="50">
        <v>0.25629898943027474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0.29264855550081809</v>
      </c>
      <c r="D97" s="50">
        <v>0.29266138301913053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0.15106626204083762</v>
      </c>
      <c r="D98" s="50">
        <v>0.15091716702500718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6.3060210369463549E-2</v>
      </c>
      <c r="D99" s="50">
        <v>6.2915716684241049E-2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6.5560245588838884E-2</v>
      </c>
      <c r="D100" s="50">
        <v>6.5565988635711114E-2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6.017532616041698E-2</v>
      </c>
      <c r="D101" s="50">
        <v>6.0179984466091317E-2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0.22183956247454134</v>
      </c>
      <c r="D102" s="50">
        <v>0.22131264113455767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0.13403866312275353</v>
      </c>
      <c r="D103" s="50">
        <v>0.13404446711698867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0.20553951312696847</v>
      </c>
      <c r="D104" s="50">
        <v>0.20510815416405354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0.25934803363973552</v>
      </c>
      <c r="D105" s="50">
        <v>0.25872738187937927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0.26111081032671207</v>
      </c>
      <c r="D106" s="50">
        <v>0.26045559758228198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0.26171991819750295</v>
      </c>
      <c r="D107" s="50">
        <v>0.26110346476740703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0.26223824842544158</v>
      </c>
      <c r="D108" s="50">
        <v>0.26158770069562531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9.0829531063153418E-2</v>
      </c>
      <c r="D109" s="50">
        <v>9.0755110975985376E-2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6.4627753563604312E-2</v>
      </c>
      <c r="D110" s="50">
        <v>6.4452886315562924E-2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0.18425009194881295</v>
      </c>
      <c r="D111" s="50">
        <v>0.18421784815169759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0.2138530987181303</v>
      </c>
      <c r="D112" s="50">
        <v>0.21369691954888775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0.19895289444121741</v>
      </c>
      <c r="D113" s="50">
        <v>0.19897316735243395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0.10310864633389782</v>
      </c>
      <c r="D114" s="50">
        <v>0.10339542481123323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0.27326111705855799</v>
      </c>
      <c r="D115" s="50">
        <v>0.27286767995632077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0.198866261437775</v>
      </c>
      <c r="D116" s="50">
        <v>0.19820623600819826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0.10913707914424986</v>
      </c>
      <c r="D117" s="50">
        <v>0.10996203565604355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6.1419313281723509E-2</v>
      </c>
      <c r="D118" s="50">
        <v>6.1379083098480357E-2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9.4159443936540077E-2</v>
      </c>
      <c r="D119" s="50">
        <v>9.4540748501595315E-2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0.21748655687181104</v>
      </c>
      <c r="D120" s="50">
        <v>0.21705074996115392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9.7099384986949255E-2</v>
      </c>
      <c r="D121" s="50">
        <v>9.6879465308412765E-2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9.5363782507439335E-2</v>
      </c>
      <c r="D122" s="50">
        <v>9.510153866617406E-2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6.2538199967977923E-2</v>
      </c>
      <c r="D123" s="50">
        <v>6.243198048287868E-2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0.13597868797858761</v>
      </c>
      <c r="D124" s="50">
        <v>0.13574705359570666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0.39570993204660793</v>
      </c>
      <c r="D125" s="50">
        <v>0.39560282889704323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0.3137621612475941</v>
      </c>
      <c r="D126" s="50">
        <v>0.31304979422993384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0.15824993030857673</v>
      </c>
      <c r="D127" s="50">
        <v>0.15781501410884335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8.7806636855175896E-2</v>
      </c>
      <c r="D128" s="50">
        <v>8.7581716639102969E-2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7.6992963014853172E-2</v>
      </c>
      <c r="D129" s="50">
        <v>7.6860143471912556E-2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5.7453762020714214E-2</v>
      </c>
      <c r="D130" s="50">
        <v>5.7275713619757945E-2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0.1864616777100192</v>
      </c>
      <c r="D131" s="50">
        <v>0.18588599822896673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0.16841007968028915</v>
      </c>
      <c r="D132" s="50">
        <v>0.1677520338233417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0.27026882002148161</v>
      </c>
      <c r="D133" s="50">
        <v>0.27024293475502503</v>
      </c>
      <c r="E133" s="55">
        <v>0</v>
      </c>
      <c r="F133" s="56">
        <v>1</v>
      </c>
    </row>
    <row r="134" spans="1:6" x14ac:dyDescent="0.25">
      <c r="A134" s="54" t="s">
        <v>298</v>
      </c>
      <c r="B134" s="49" t="s">
        <v>299</v>
      </c>
      <c r="C134" s="39">
        <v>0.23091646013095457</v>
      </c>
      <c r="D134" s="50">
        <v>0.23092634022749445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0.23145591351529138</v>
      </c>
      <c r="D135" s="50">
        <v>0.23146479945044984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0.13417972730927408</v>
      </c>
      <c r="D136" s="50">
        <v>0.13415953852753829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0.41347114307338168</v>
      </c>
      <c r="D137" s="50">
        <v>0.4124857098616756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0.41526105723430173</v>
      </c>
      <c r="D138" s="50">
        <v>0.41436682128268465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0.40646988718143101</v>
      </c>
      <c r="D139" s="50">
        <v>0.40535746233791475</v>
      </c>
      <c r="E139" s="55">
        <v>0</v>
      </c>
      <c r="F139" s="56">
        <v>1</v>
      </c>
    </row>
    <row r="140" spans="1:6" x14ac:dyDescent="0.25">
      <c r="A140" s="54" t="s">
        <v>310</v>
      </c>
      <c r="B140" s="49" t="s">
        <v>311</v>
      </c>
      <c r="C140" s="39">
        <v>0.24159475506244243</v>
      </c>
      <c r="D140" s="50">
        <v>0.24162636846579907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8.0512532579700841E-2</v>
      </c>
      <c r="D141" s="50">
        <v>8.0505671172526466E-2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3.2045814983003462E-2</v>
      </c>
      <c r="D142" s="50">
        <v>3.2055991179565257E-2</v>
      </c>
      <c r="E142" s="55">
        <v>0</v>
      </c>
      <c r="F142" s="56">
        <v>0</v>
      </c>
    </row>
    <row r="143" spans="1:6" x14ac:dyDescent="0.25">
      <c r="A143" s="54" t="s">
        <v>316</v>
      </c>
      <c r="B143" s="49" t="s">
        <v>317</v>
      </c>
      <c r="C143" s="39">
        <v>0.10595997843891602</v>
      </c>
      <c r="D143" s="50">
        <v>0.10597385908585318</v>
      </c>
      <c r="E143" s="55">
        <v>1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0.34892964693332629</v>
      </c>
      <c r="D144" s="50">
        <v>0.3477969399551985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0.19227446912994139</v>
      </c>
      <c r="D145" s="50">
        <v>0.19298691226307299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7.6361813190375105E-2</v>
      </c>
      <c r="D146" s="50">
        <v>7.6363639028999314E-2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5.4829548997704911E-2</v>
      </c>
      <c r="D147" s="50">
        <v>5.4924189137059674E-2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9.0620676785131624E-2</v>
      </c>
      <c r="D148" s="50">
        <v>9.0371665301466481E-2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6.4414525125353769E-2</v>
      </c>
      <c r="D149" s="50">
        <v>6.4690287827385978E-2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0.14809466619176398</v>
      </c>
      <c r="D150" s="50">
        <v>0.14756987880207842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7.4442352586551366E-2</v>
      </c>
      <c r="D151" s="50">
        <v>7.4216530497910521E-2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0.18946643740058144</v>
      </c>
      <c r="D152" s="50">
        <v>0.18931921002817581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0.10555993039391906</v>
      </c>
      <c r="D153" s="50">
        <v>0.10800196490465078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8.9860274567560641E-2</v>
      </c>
      <c r="D154" s="50">
        <v>8.9595774743894546E-2</v>
      </c>
      <c r="E154" s="55">
        <v>0</v>
      </c>
      <c r="F154" s="56">
        <v>0</v>
      </c>
    </row>
    <row r="155" spans="1:6" x14ac:dyDescent="0.25">
      <c r="A155" s="54" t="s">
        <v>340</v>
      </c>
      <c r="B155" s="49" t="s">
        <v>341</v>
      </c>
      <c r="C155" s="39">
        <v>9.2755650313177659E-2</v>
      </c>
      <c r="D155" s="50">
        <v>9.2761788634271897E-2</v>
      </c>
      <c r="E155" s="55">
        <v>0</v>
      </c>
      <c r="F155" s="56">
        <v>1</v>
      </c>
    </row>
    <row r="156" spans="1:6" x14ac:dyDescent="0.25">
      <c r="A156" s="54" t="s">
        <v>342</v>
      </c>
      <c r="B156" s="49" t="s">
        <v>343</v>
      </c>
      <c r="C156" s="39">
        <v>0.2059712470766594</v>
      </c>
      <c r="D156" s="50">
        <v>0.20545828847155517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0.15642907416301086</v>
      </c>
      <c r="D157" s="50">
        <v>0.15601592288241967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7.4849516629231228E-2</v>
      </c>
      <c r="D158" s="50">
        <v>7.4853082816388583E-2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0.18778881492708518</v>
      </c>
      <c r="D159" s="50">
        <v>0.18758534796223328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0.27633166072490212</v>
      </c>
      <c r="D160" s="50">
        <v>0.2763095155117038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0.11917829118276144</v>
      </c>
      <c r="D161" s="50">
        <v>0.11881542148158054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6.2560255834765155E-2</v>
      </c>
      <c r="D162" s="50">
        <v>6.2407547824988488E-2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0.2909205535108435</v>
      </c>
      <c r="D163" s="50">
        <v>0.29025667722070936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8.3558187438008302E-2</v>
      </c>
      <c r="D164" s="50">
        <v>8.331776905428967E-2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0.2092440229963714</v>
      </c>
      <c r="D165" s="50">
        <v>0.20925426831900903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0.11730253189619014</v>
      </c>
      <c r="D166" s="50">
        <v>0.11694775437982871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0.12050320005184405</v>
      </c>
      <c r="D167" s="50">
        <v>0.12023266221048023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0.22311401150850699</v>
      </c>
      <c r="D168" s="50">
        <v>0.22305313469742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0.16501530931703964</v>
      </c>
      <c r="D169" s="50">
        <v>0.16535857192759099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0.16888585207431933</v>
      </c>
      <c r="D170" s="50">
        <v>0.1684160537188204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0.11362404879279114</v>
      </c>
      <c r="D171" s="50">
        <v>0.11305893485687576</v>
      </c>
      <c r="E171" s="55">
        <v>0</v>
      </c>
      <c r="F171" s="56">
        <v>1</v>
      </c>
    </row>
    <row r="172" spans="1:6" x14ac:dyDescent="0.25">
      <c r="A172" s="54" t="s">
        <v>374</v>
      </c>
      <c r="B172" s="49" t="s">
        <v>375</v>
      </c>
      <c r="C172" s="39">
        <v>0.15110791559132525</v>
      </c>
      <c r="D172" s="50">
        <v>0.15044102407947973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0.36469164278819455</v>
      </c>
      <c r="D173" s="50">
        <v>0.36319523792634401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0.14375256357220426</v>
      </c>
      <c r="D174" s="50">
        <v>0.14372185259111001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0.20672228162760378</v>
      </c>
      <c r="D175" s="50">
        <v>0.21020710244531554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8.802146187728889E-2</v>
      </c>
      <c r="D176" s="50">
        <v>8.7847168209710003E-2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0.10443616664531513</v>
      </c>
      <c r="D177" s="58">
        <v>0.10490015788190234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0.11866264685501544</v>
      </c>
      <c r="D178" s="50">
        <v>0.11830780203130054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0.13710048451159501</v>
      </c>
      <c r="D179" s="50">
        <v>0.13666507140527406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5.6186735292348702E-2</v>
      </c>
      <c r="D180" s="50">
        <v>5.6048506880258017E-2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9.9882098605211883E-2</v>
      </c>
      <c r="D181" s="50">
        <v>9.9565093945945649E-2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0.13477545508550443</v>
      </c>
      <c r="D182" s="50">
        <v>0.13431509968819857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8.0932428738291068E-2</v>
      </c>
      <c r="D183" s="50">
        <v>8.0800579605472156E-2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0.15445651974028199</v>
      </c>
      <c r="D184" s="50">
        <v>0.1542284402412315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0.2596261974552746</v>
      </c>
      <c r="D185" s="50">
        <v>0.25946430387213504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0.23021311836549721</v>
      </c>
      <c r="D186" s="50">
        <v>0.23029069186781073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0.11969898137282536</v>
      </c>
      <c r="D187" s="50">
        <v>0.11927078093521026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6.5498399792044373E-2</v>
      </c>
      <c r="D188" s="50">
        <v>6.5385937383506301E-2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0.313487623203765</v>
      </c>
      <c r="D189" s="50">
        <v>0.3150511067686565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0.13223389773685884</v>
      </c>
      <c r="D190" s="50">
        <v>0.13167907336516635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0.20174920748851446</v>
      </c>
      <c r="D191" s="50">
        <v>0.2016551953006547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8.1467717161385955E-2</v>
      </c>
      <c r="D192" s="50">
        <v>8.1259839633242709E-2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0.19207459674669614</v>
      </c>
      <c r="D193" s="50">
        <v>0.19153964917470673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0.18797448835511743</v>
      </c>
      <c r="D194" s="50">
        <v>0.18800265836147947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0.2238164676607334</v>
      </c>
      <c r="D195" s="50">
        <v>0.22318615434119968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0.24431288426903797</v>
      </c>
      <c r="D196" s="50">
        <v>0.24420449865442773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0.20453088179299461</v>
      </c>
      <c r="D197" s="50">
        <v>0.20418391011682877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0.10265522479873397</v>
      </c>
      <c r="D198" s="50">
        <v>0.10230070643971244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0.12850070625867896</v>
      </c>
      <c r="D199" s="50">
        <v>0.12864353565369563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0.27332310970973334</v>
      </c>
      <c r="D200" s="50">
        <v>0.27315932916113383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8.8460757401381845E-2</v>
      </c>
      <c r="D201" s="50">
        <v>8.828368173734491E-2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0.1966768082927616</v>
      </c>
      <c r="D202" s="50">
        <v>0.2023250617297494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0.14654185186031887</v>
      </c>
      <c r="D203" s="50">
        <v>0.14609775119950369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8.3350360608389212E-2</v>
      </c>
      <c r="D204" s="50">
        <v>8.3136910448137563E-2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0.1640026850385703</v>
      </c>
      <c r="D205" s="50">
        <v>0.16421595604536676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0.13156832480558633</v>
      </c>
      <c r="D206" s="50">
        <v>0.13142941938560465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0.10426740949259626</v>
      </c>
      <c r="D207" s="50">
        <v>0.10411344173244146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7.9924982506132641E-2</v>
      </c>
      <c r="D208" s="50">
        <v>7.9886479612524749E-2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0.15579980413447775</v>
      </c>
      <c r="D209" s="50">
        <v>0.15581130682464545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7.5218772570918524E-2</v>
      </c>
      <c r="D210" s="50">
        <v>7.5039935763341115E-2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8.0760391635842144E-2</v>
      </c>
      <c r="D211" s="50">
        <v>8.0762793895976431E-2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0.16932214505503373</v>
      </c>
      <c r="D212" s="58">
        <v>0.16978295279327968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0.10865425650701427</v>
      </c>
      <c r="D213" s="58">
        <v>0.10888430174966279</v>
      </c>
      <c r="E213" s="55">
        <v>0</v>
      </c>
      <c r="F213" s="56">
        <v>0</v>
      </c>
    </row>
    <row r="214" spans="1:6" x14ac:dyDescent="0.25">
      <c r="A214" s="54" t="s">
        <v>458</v>
      </c>
      <c r="B214" s="49" t="s">
        <v>459</v>
      </c>
      <c r="C214" s="39">
        <v>0.14556176147072092</v>
      </c>
      <c r="D214" s="50">
        <v>0.14646490357579373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0.29106633862967196</v>
      </c>
      <c r="D215" s="50">
        <v>0.2912003836075297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7.681085236070348E-2</v>
      </c>
      <c r="D216" s="50">
        <v>7.6694151474239497E-2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7.1163548770178678E-2</v>
      </c>
      <c r="D217" s="50">
        <v>7.1154709628142604E-2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9.3944196507580749E-2</v>
      </c>
      <c r="D218" s="50">
        <v>9.395084431065058E-2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0.10878966527724909</v>
      </c>
      <c r="D219" s="50">
        <v>0.10848274289123584</v>
      </c>
      <c r="E219" s="55">
        <v>0</v>
      </c>
      <c r="F219" s="56">
        <v>1</v>
      </c>
    </row>
    <row r="220" spans="1:6" x14ac:dyDescent="0.25">
      <c r="A220" s="54" t="s">
        <v>470</v>
      </c>
      <c r="B220" s="49" t="s">
        <v>471</v>
      </c>
      <c r="C220" s="39">
        <v>6.6941325591852244E-2</v>
      </c>
      <c r="D220" s="50">
        <v>6.7254473261774042E-2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0.15246432560746828</v>
      </c>
      <c r="D221" s="50">
        <v>0.15199445950034574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6.4964987214589903E-2</v>
      </c>
      <c r="D222" s="50">
        <v>6.4864769716517237E-2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9.1435893857402653E-2</v>
      </c>
      <c r="D223" s="50">
        <v>9.1201953465262886E-2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9.8389529074450546E-2</v>
      </c>
      <c r="D224" s="50">
        <v>9.849747103839869E-2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6.9335040474067883E-2</v>
      </c>
      <c r="D225" s="50">
        <v>6.9459470721058639E-2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7.1094725412429116E-2</v>
      </c>
      <c r="D226" s="62">
        <v>7.0852475818156721E-2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0.15433591549453313</v>
      </c>
      <c r="D227" s="50">
        <v>0.15381639135181763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0.16892141531069282</v>
      </c>
      <c r="D228" s="50">
        <v>0.16846422389903545</v>
      </c>
      <c r="E228" s="55">
        <v>0</v>
      </c>
      <c r="F228" s="56">
        <v>0</v>
      </c>
    </row>
    <row r="229" spans="1:6" x14ac:dyDescent="0.25">
      <c r="A229" s="54" t="s">
        <v>488</v>
      </c>
      <c r="B229" s="49" t="s">
        <v>489</v>
      </c>
      <c r="C229" s="39">
        <v>0.16488604538989718</v>
      </c>
      <c r="D229" s="50">
        <v>0.16490614102105033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0.20954594020445633</v>
      </c>
      <c r="D230" s="50">
        <v>0.2088946395352311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6.306993598976654E-2</v>
      </c>
      <c r="D231" s="50">
        <v>6.2856200734233911E-2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0.20227856957958107</v>
      </c>
      <c r="D232" s="50">
        <v>0.20168817459578689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0.12093352305627871</v>
      </c>
      <c r="D233" s="50">
        <v>0.12060226469757358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9.5225054770386189E-2</v>
      </c>
      <c r="D234" s="50">
        <v>9.4977806606130866E-2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5.9789743349871492E-2</v>
      </c>
      <c r="D235" s="50">
        <v>5.9592038867630613E-2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7.2586506361050768E-2</v>
      </c>
      <c r="D236" s="50">
        <v>7.2468623076364841E-2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0.10700296328774564</v>
      </c>
      <c r="D237" s="50">
        <v>0.10668146060677833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9.6993534392872158E-2</v>
      </c>
      <c r="D238" s="50">
        <v>9.6698651063556573E-2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0.17776214602716578</v>
      </c>
      <c r="D239" s="50">
        <v>0.17739670153294221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9.2833932455196069E-2</v>
      </c>
      <c r="D240" s="50">
        <v>9.2649449408615608E-2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7.18653604237941E-2</v>
      </c>
      <c r="D241" s="50">
        <v>7.168328666780488E-2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0.17378151439501133</v>
      </c>
      <c r="D242" s="50">
        <v>0.17360308839309485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0.13952711823055519</v>
      </c>
      <c r="D243" s="50">
        <v>0.1392566659833222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0.16572432892525812</v>
      </c>
      <c r="D244" s="50">
        <v>0.1654459297708642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9.4711991770587506E-2</v>
      </c>
      <c r="D245" s="50">
        <v>9.4477266747537231E-2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0.12176654390140437</v>
      </c>
      <c r="D246" s="50">
        <v>0.1237064876478404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0.18108437315074194</v>
      </c>
      <c r="D247" s="50">
        <v>0.18103339050267886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0.18297301425620999</v>
      </c>
      <c r="D248" s="50">
        <v>0.18262324292139076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6.0959902447410938E-2</v>
      </c>
      <c r="D249" s="50">
        <v>6.1005070753897973E-2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5.4562182221354144E-2</v>
      </c>
      <c r="D250" s="50">
        <v>5.4629675136864647E-2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5.1995651046887109E-2</v>
      </c>
      <c r="D251" s="50">
        <v>5.1994729682638303E-2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5.4466530673749819E-2</v>
      </c>
      <c r="D252" s="50">
        <v>5.4348672006739263E-2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9.0923379742720981E-2</v>
      </c>
      <c r="D253" s="50">
        <v>9.0652326767092964E-2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0.11687042053256123</v>
      </c>
      <c r="D254" s="50">
        <v>0.11650689338322436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0.10868609110253662</v>
      </c>
      <c r="D255" s="50">
        <v>0.10837509178595903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7.1281809283022191E-2</v>
      </c>
      <c r="D256" s="50">
        <v>7.1771184877263361E-2</v>
      </c>
      <c r="E256" s="55">
        <v>0</v>
      </c>
      <c r="F256" s="56">
        <v>0</v>
      </c>
    </row>
    <row r="257" spans="1:6" x14ac:dyDescent="0.25">
      <c r="A257" s="54" t="s">
        <v>542</v>
      </c>
      <c r="B257" s="49" t="s">
        <v>544</v>
      </c>
      <c r="C257" s="39">
        <v>0.11270643653604202</v>
      </c>
      <c r="D257" s="50">
        <v>0.11348020729059227</v>
      </c>
      <c r="E257" s="55">
        <v>1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0.12652154720813216</v>
      </c>
      <c r="D258" s="50">
        <v>0.12647826672969892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0.17428282018397229</v>
      </c>
      <c r="D259" s="50">
        <v>0.19411673898260992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0.10577569970746151</v>
      </c>
      <c r="D260" s="50">
        <v>0.10590292543293321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7.4195197203270016E-2</v>
      </c>
      <c r="D261" s="50">
        <v>7.4245774171654982E-2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0.11821281532124669</v>
      </c>
      <c r="D262" s="50">
        <v>0.11797786706365779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0.23746702805423095</v>
      </c>
      <c r="D263" s="50">
        <v>0.23734103484919952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0.13424574187968902</v>
      </c>
      <c r="D264" s="50">
        <v>0.1338537809541317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0.10756347977833139</v>
      </c>
      <c r="D265" s="58">
        <v>0.10755168533006643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9.9152228354411981E-2</v>
      </c>
      <c r="D266" s="58">
        <v>9.9174320428100315E-2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7.2083431996618444E-2</v>
      </c>
      <c r="D267" s="50">
        <v>7.1909333767699327E-2</v>
      </c>
      <c r="E267" s="55">
        <v>0</v>
      </c>
      <c r="F267" s="56">
        <v>0</v>
      </c>
    </row>
    <row r="268" spans="1:6" x14ac:dyDescent="0.25">
      <c r="A268" s="54" t="s">
        <v>565</v>
      </c>
      <c r="B268" s="49" t="s">
        <v>566</v>
      </c>
      <c r="C268" s="39">
        <v>7.2815850984727454E-2</v>
      </c>
      <c r="D268" s="50">
        <v>7.2712158533753637E-2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0.11589416195311647</v>
      </c>
      <c r="D269" s="50">
        <v>0.11589900036788268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0.18998394385699277</v>
      </c>
      <c r="D270" s="50">
        <v>0.18996916621242835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0.21850837524808644</v>
      </c>
      <c r="D271" s="50">
        <v>0.21793578010460171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0.10791394616714894</v>
      </c>
      <c r="D272" s="50">
        <v>0.10755224583565409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2.979329714492579E-2</v>
      </c>
      <c r="D273" s="50">
        <v>2.9828689203303241E-2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2.3689205967779011E-2</v>
      </c>
      <c r="D274" s="50">
        <v>2.3681198977830494E-2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0.14408745093351558</v>
      </c>
      <c r="D275" s="50">
        <v>0.14417902983711411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6.0072948336386996E-2</v>
      </c>
      <c r="D276" s="50">
        <v>5.9927107137746433E-2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0.1707919641020626</v>
      </c>
      <c r="D277" s="50">
        <v>0.17024452486236596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0.33302526842731101</v>
      </c>
      <c r="D278" s="50">
        <v>0.33300866188337491</v>
      </c>
      <c r="E278" s="55">
        <v>0</v>
      </c>
      <c r="F278" s="56">
        <v>1</v>
      </c>
    </row>
    <row r="279" spans="1:6" x14ac:dyDescent="0.25">
      <c r="A279" s="54" t="s">
        <v>587</v>
      </c>
      <c r="B279" s="49" t="s">
        <v>588</v>
      </c>
      <c r="C279" s="39">
        <v>0.5977259548751932</v>
      </c>
      <c r="D279" s="50">
        <v>0.5975406013307718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1.0411734341657482E-2</v>
      </c>
      <c r="D280" s="50">
        <v>1.039528259401021E-2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1.1970998270412998E-2</v>
      </c>
      <c r="D281" s="50">
        <v>1.1971419503308368E-2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7.9129988752166577E-2</v>
      </c>
      <c r="D282" s="50">
        <v>7.8976714690257216E-2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0.15846066837763417</v>
      </c>
      <c r="D283" s="58">
        <v>0.16007402509457136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0.22095037549507693</v>
      </c>
      <c r="D284" s="58">
        <v>0.22040290284371589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0.22515270966380083</v>
      </c>
      <c r="D285" s="58">
        <v>0.22453750585652502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0.1350876257559103</v>
      </c>
      <c r="D286" s="58">
        <v>0.13509836473149939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0.12843627633048699</v>
      </c>
      <c r="D287" s="50">
        <v>0.12780956123096759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6.1029889180613861E-2</v>
      </c>
      <c r="D288" s="58">
        <v>6.0873562666083368E-2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0.1356833948822839</v>
      </c>
      <c r="D289" s="50">
        <v>0.13552176049536219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0.22629754213340292</v>
      </c>
      <c r="D290" s="50">
        <v>0.22559584216560719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7.7806626362867046E-2</v>
      </c>
      <c r="D291" s="50">
        <v>7.7617612489722834E-2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0.10416204162603387</v>
      </c>
      <c r="D292" s="50">
        <v>0.10382279312109706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7.3589832776107478E-2</v>
      </c>
      <c r="D293" s="50">
        <v>7.3378345137029261E-2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0.31167623155428065</v>
      </c>
      <c r="D294" s="50">
        <v>0.31159907327940534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2.0129837152465333E-2</v>
      </c>
      <c r="D295" s="50">
        <v>2.0232091401312595E-2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4.5972056683524165E-2</v>
      </c>
      <c r="D296" s="50">
        <v>4.5873319277767076E-2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0.11064469318319126</v>
      </c>
      <c r="D297" s="50">
        <v>0.11243737173735144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5.7633917763830318E-2</v>
      </c>
      <c r="D298" s="50">
        <v>5.7593158970420062E-2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0.11370543453591785</v>
      </c>
      <c r="D299" s="50">
        <v>0.1134749874278629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5.3346510253297244E-2</v>
      </c>
      <c r="D300" s="50">
        <v>5.3371157685453162E-2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5.6921332236339155E-2</v>
      </c>
      <c r="D301" s="50">
        <v>5.6792785207854093E-2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5.1622474094986888E-2</v>
      </c>
      <c r="D302" s="50">
        <v>5.173103641158714E-2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6.2967660022267613E-2</v>
      </c>
      <c r="D303" s="50">
        <v>6.2813880450060339E-2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1.0728318748217119E-2</v>
      </c>
      <c r="D304" s="50">
        <v>1.071375591394139E-2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6.5968980193127913E-2</v>
      </c>
      <c r="D305" s="50">
        <v>6.5799547184024587E-2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8.4789230470443733E-2</v>
      </c>
      <c r="D306" s="50">
        <v>8.4529813236716128E-2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/>
      <c r="D307" s="50">
        <v>0.16720595926537468</v>
      </c>
      <c r="E307" s="55">
        <v>0</v>
      </c>
      <c r="F307" s="56">
        <v>1</v>
      </c>
    </row>
    <row r="308" spans="1:6" x14ac:dyDescent="0.25">
      <c r="A308" s="54" t="s">
        <v>645</v>
      </c>
      <c r="B308" s="49" t="s">
        <v>646</v>
      </c>
      <c r="C308" s="39">
        <v>2.3881507824212691E-2</v>
      </c>
      <c r="D308" s="50">
        <v>2.3815890456948659E-2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0.12050046491117486</v>
      </c>
      <c r="D309" s="50">
        <v>0.1202709630253927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5.5463084510910282E-2</v>
      </c>
      <c r="D310" s="50">
        <v>5.5453176068136857E-2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5.5398927107392928E-2</v>
      </c>
      <c r="D311" s="50">
        <v>5.5151263729719409E-2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6.0666449876608339E-2</v>
      </c>
      <c r="D312" s="50">
        <v>6.0712960251981744E-2</v>
      </c>
      <c r="E312" s="55">
        <v>0</v>
      </c>
      <c r="F312" s="56">
        <v>0</v>
      </c>
    </row>
    <row r="313" spans="1:6" x14ac:dyDescent="0.25">
      <c r="A313" s="54" t="s">
        <v>653</v>
      </c>
      <c r="B313" s="49" t="s">
        <v>655</v>
      </c>
      <c r="C313" s="39">
        <v>9.5922079583261641E-2</v>
      </c>
      <c r="D313" s="50">
        <v>9.599561894376632E-2</v>
      </c>
      <c r="E313" s="55">
        <v>1</v>
      </c>
      <c r="F313" s="56">
        <v>0</v>
      </c>
    </row>
    <row r="314" spans="1:6" x14ac:dyDescent="0.25">
      <c r="A314" s="54" t="s">
        <v>656</v>
      </c>
      <c r="B314" s="57" t="s">
        <v>657</v>
      </c>
      <c r="C314" s="39">
        <v>4.1915307302105666E-2</v>
      </c>
      <c r="D314" s="50">
        <v>4.1743211347264629E-2</v>
      </c>
      <c r="E314" s="55">
        <v>0</v>
      </c>
      <c r="F314" s="56">
        <v>0</v>
      </c>
    </row>
    <row r="315" spans="1:6" x14ac:dyDescent="0.25">
      <c r="A315" s="54" t="s">
        <v>658</v>
      </c>
      <c r="B315" s="49" t="s">
        <v>659</v>
      </c>
      <c r="C315" s="39">
        <v>4.8162148068102283E-2</v>
      </c>
      <c r="D315" s="50">
        <v>4.8056044104219403E-2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661</v>
      </c>
      <c r="C316" s="39">
        <v>3.5300913157300377E-2</v>
      </c>
      <c r="D316" s="50">
        <v>3.5302855146728485E-2</v>
      </c>
      <c r="E316" s="55">
        <v>0</v>
      </c>
      <c r="F316" s="56">
        <v>0</v>
      </c>
    </row>
    <row r="317" spans="1:6" x14ac:dyDescent="0.25">
      <c r="A317" s="54" t="s">
        <v>662</v>
      </c>
      <c r="B317" s="57" t="s">
        <v>663</v>
      </c>
      <c r="C317" s="39">
        <v>8.8385256451240374E-2</v>
      </c>
      <c r="D317" s="50">
        <v>8.8114961705739153E-2</v>
      </c>
      <c r="E317" s="55">
        <v>0</v>
      </c>
      <c r="F317" s="56">
        <v>0</v>
      </c>
    </row>
    <row r="318" spans="1:6" x14ac:dyDescent="0.25">
      <c r="A318" s="54" t="s">
        <v>664</v>
      </c>
      <c r="B318" s="57" t="s">
        <v>665</v>
      </c>
      <c r="C318" s="39">
        <v>6.0587941913260175E-2</v>
      </c>
      <c r="D318" s="50">
        <v>6.0433719062580465E-2</v>
      </c>
      <c r="E318" s="55">
        <v>0</v>
      </c>
      <c r="F318" s="56">
        <v>0</v>
      </c>
    </row>
    <row r="319" spans="1:6" x14ac:dyDescent="0.25">
      <c r="A319" s="54" t="s">
        <v>666</v>
      </c>
      <c r="B319" s="49" t="s">
        <v>667</v>
      </c>
      <c r="C319" s="39">
        <v>0.1326217155084054</v>
      </c>
      <c r="D319" s="50">
        <v>0.13225869062717405</v>
      </c>
      <c r="E319" s="55">
        <v>0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6.861450605040445E-2</v>
      </c>
      <c r="D320" s="50">
        <v>6.842481685956317E-2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5.8420511310718501E-2</v>
      </c>
      <c r="D321" s="50">
        <v>5.8421406260980267E-2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5.301742851160552E-2</v>
      </c>
      <c r="D322" s="50">
        <v>5.2983197162111799E-2</v>
      </c>
      <c r="E322" s="55">
        <v>0</v>
      </c>
      <c r="F322" s="56">
        <v>0</v>
      </c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57"/>
      <c r="C332" s="39"/>
      <c r="D332" s="50"/>
      <c r="E332" s="55"/>
      <c r="F332" s="56"/>
    </row>
    <row r="333" spans="1:6" x14ac:dyDescent="0.25">
      <c r="A333" s="54"/>
      <c r="B333" s="49"/>
      <c r="C333" s="39"/>
      <c r="D333" s="50"/>
      <c r="E333" s="55"/>
      <c r="F333" s="56"/>
    </row>
    <row r="334" spans="1:6" x14ac:dyDescent="0.25">
      <c r="A334" s="54"/>
      <c r="B334" s="57"/>
      <c r="C334" s="39"/>
      <c r="D334" s="50"/>
      <c r="E334" s="55"/>
      <c r="F334" s="56"/>
    </row>
    <row r="335" spans="1:6" x14ac:dyDescent="0.25">
      <c r="A335" s="54"/>
      <c r="B335" s="49"/>
      <c r="C335" s="39"/>
      <c r="D335" s="50"/>
      <c r="E335" s="55"/>
      <c r="F335" s="56"/>
    </row>
    <row r="336" spans="1:6" x14ac:dyDescent="0.25">
      <c r="A336" s="54"/>
      <c r="B336" s="57"/>
      <c r="C336" s="39"/>
      <c r="D336" s="50"/>
      <c r="E336" s="55"/>
      <c r="F336" s="56"/>
    </row>
    <row r="337" spans="1:6" x14ac:dyDescent="0.25">
      <c r="A337" s="54"/>
      <c r="B337" s="49"/>
      <c r="C337" s="39"/>
      <c r="D337" s="50"/>
      <c r="E337" s="55"/>
      <c r="F337" s="56"/>
    </row>
    <row r="338" spans="1:6" x14ac:dyDescent="0.25">
      <c r="A338" s="54"/>
      <c r="B338" s="57"/>
      <c r="C338" s="39"/>
      <c r="D338" s="50"/>
      <c r="E338" s="55"/>
      <c r="F33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">
    <cfRule type="cellIs" dxfId="19" priority="10" stopIfTrue="1" operator="equal">
      <formula>1</formula>
    </cfRule>
  </conditionalFormatting>
  <conditionalFormatting sqref="E1:F2">
    <cfRule type="cellIs" dxfId="18" priority="12" stopIfTrue="1" operator="equal">
      <formula>1</formula>
    </cfRule>
  </conditionalFormatting>
  <conditionalFormatting sqref="E3:F4">
    <cfRule type="cellIs" dxfId="17" priority="11" stopIfTrue="1" operator="equal">
      <formula>1</formula>
    </cfRule>
  </conditionalFormatting>
  <conditionalFormatting sqref="E331:F338">
    <cfRule type="cellIs" dxfId="16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1"/>
      <c r="B1" s="111"/>
      <c r="C1" s="111"/>
      <c r="D1" s="111"/>
    </row>
    <row r="2" spans="1:4" ht="50.1" customHeight="1" thickBot="1" x14ac:dyDescent="0.3">
      <c r="A2" s="102" t="str">
        <f>"MARGIN INTERVALS EFFECTIVE ON "&amp;'OPTIONS - MARGIN INTERVALS'!A1</f>
        <v>MARGIN INTERVALS EFFECTIVE ON APRIL 5, 2023</v>
      </c>
      <c r="B2" s="103"/>
      <c r="C2" s="103"/>
      <c r="D2" s="103"/>
    </row>
    <row r="3" spans="1:4" ht="15" customHeight="1" x14ac:dyDescent="0.25">
      <c r="A3" s="112" t="s">
        <v>17</v>
      </c>
      <c r="B3" s="112" t="s">
        <v>12</v>
      </c>
      <c r="C3" s="112" t="s">
        <v>13</v>
      </c>
      <c r="D3" s="112" t="s">
        <v>14</v>
      </c>
    </row>
    <row r="4" spans="1:4" ht="15.75" thickBot="1" x14ac:dyDescent="0.3">
      <c r="A4" s="113"/>
      <c r="B4" s="113"/>
      <c r="C4" s="113"/>
      <c r="D4" s="113"/>
    </row>
    <row r="5" spans="1:4" x14ac:dyDescent="0.25">
      <c r="A5" s="48" t="s">
        <v>674</v>
      </c>
      <c r="B5" s="49" t="s">
        <v>675</v>
      </c>
      <c r="C5" s="39">
        <v>5.593440949380162E-3</v>
      </c>
      <c r="D5" s="50">
        <v>5.5668517615055715E-3</v>
      </c>
    </row>
    <row r="6" spans="1:4" x14ac:dyDescent="0.25">
      <c r="A6" s="48" t="s">
        <v>676</v>
      </c>
      <c r="B6" s="49" t="s">
        <v>675</v>
      </c>
      <c r="C6" s="39">
        <v>6.8997712686379798E-3</v>
      </c>
      <c r="D6" s="50">
        <v>6.8752179736633013E-3</v>
      </c>
    </row>
    <row r="7" spans="1:4" x14ac:dyDescent="0.25">
      <c r="A7" s="48" t="s">
        <v>677</v>
      </c>
      <c r="B7" s="49" t="s">
        <v>675</v>
      </c>
      <c r="C7" s="39">
        <v>7.0426779303298789E-3</v>
      </c>
      <c r="D7" s="50">
        <v>7.02626900477148E-3</v>
      </c>
    </row>
    <row r="8" spans="1:4" x14ac:dyDescent="0.25">
      <c r="A8" s="48" t="s">
        <v>678</v>
      </c>
      <c r="B8" s="49" t="s">
        <v>675</v>
      </c>
      <c r="C8" s="39">
        <v>5.8324363911875692E-3</v>
      </c>
      <c r="D8" s="50">
        <v>5.8430647445347761E-3</v>
      </c>
    </row>
    <row r="9" spans="1:4" x14ac:dyDescent="0.25">
      <c r="A9" s="48" t="s">
        <v>679</v>
      </c>
      <c r="B9" s="49" t="s">
        <v>680</v>
      </c>
      <c r="C9" s="39">
        <v>2.6788482476475244E-2</v>
      </c>
      <c r="D9" s="50">
        <v>2.667933909614216E-2</v>
      </c>
    </row>
    <row r="10" spans="1:4" x14ac:dyDescent="0.25">
      <c r="A10" s="48" t="s">
        <v>681</v>
      </c>
      <c r="B10" s="49" t="s">
        <v>682</v>
      </c>
      <c r="C10" s="39">
        <v>1.7599386059485172E-2</v>
      </c>
      <c r="D10" s="50">
        <v>1.7526841737346636E-2</v>
      </c>
    </row>
    <row r="11" spans="1:4" x14ac:dyDescent="0.25">
      <c r="A11" s="48" t="s">
        <v>683</v>
      </c>
      <c r="B11" s="49" t="s">
        <v>684</v>
      </c>
      <c r="C11" s="39">
        <v>8.360940829339367E-3</v>
      </c>
      <c r="D11" s="50">
        <v>8.3378689822956598E-3</v>
      </c>
    </row>
    <row r="12" spans="1:4" x14ac:dyDescent="0.25">
      <c r="A12" s="48" t="s">
        <v>685</v>
      </c>
      <c r="B12" s="49" t="s">
        <v>686</v>
      </c>
      <c r="C12" s="39">
        <v>7.5567736571625944E-3</v>
      </c>
      <c r="D12" s="50">
        <v>7.5194021838347674E-3</v>
      </c>
    </row>
    <row r="13" spans="1:4" x14ac:dyDescent="0.25">
      <c r="A13" s="48" t="s">
        <v>687</v>
      </c>
      <c r="B13" s="49" t="s">
        <v>688</v>
      </c>
      <c r="C13" s="39">
        <v>2.7476487413315223E-3</v>
      </c>
      <c r="D13" s="50">
        <v>2.7338759792066808E-3</v>
      </c>
    </row>
    <row r="14" spans="1:4" x14ac:dyDescent="0.25">
      <c r="A14" s="63" t="s">
        <v>689</v>
      </c>
      <c r="B14" s="49" t="s">
        <v>688</v>
      </c>
      <c r="C14" s="39">
        <v>6.2227104198992328E-3</v>
      </c>
      <c r="D14" s="50">
        <v>6.1778491122806475E-3</v>
      </c>
    </row>
    <row r="15" spans="1:4" x14ac:dyDescent="0.25">
      <c r="A15" s="48" t="s">
        <v>690</v>
      </c>
      <c r="B15" s="49" t="s">
        <v>688</v>
      </c>
      <c r="C15" s="39">
        <v>7.6339008740930071E-3</v>
      </c>
      <c r="D15" s="50">
        <v>7.6003594115653956E-3</v>
      </c>
    </row>
    <row r="16" spans="1:4" x14ac:dyDescent="0.25">
      <c r="A16" s="48" t="s">
        <v>691</v>
      </c>
      <c r="B16" s="49" t="s">
        <v>688</v>
      </c>
      <c r="C16" s="39">
        <v>6.0750202100204763E-3</v>
      </c>
      <c r="D16" s="50">
        <v>6.0529895629853709E-3</v>
      </c>
    </row>
    <row r="17" spans="1:4" x14ac:dyDescent="0.25">
      <c r="A17" s="63" t="s">
        <v>692</v>
      </c>
      <c r="B17" s="49" t="s">
        <v>693</v>
      </c>
      <c r="C17" s="39">
        <v>5.7022954083475713E-2</v>
      </c>
      <c r="D17" s="50">
        <v>5.685965977514279E-2</v>
      </c>
    </row>
    <row r="18" spans="1:4" x14ac:dyDescent="0.25">
      <c r="A18" s="63" t="s">
        <v>694</v>
      </c>
      <c r="B18" s="49" t="s">
        <v>695</v>
      </c>
      <c r="C18" s="39">
        <v>5.5695069956850501E-2</v>
      </c>
      <c r="D18" s="50">
        <v>5.5695037059381128E-2</v>
      </c>
    </row>
    <row r="19" spans="1:4" x14ac:dyDescent="0.25">
      <c r="A19" s="63" t="s">
        <v>696</v>
      </c>
      <c r="B19" s="49" t="s">
        <v>697</v>
      </c>
      <c r="C19" s="39">
        <v>5.4062467113277661E-2</v>
      </c>
      <c r="D19" s="50">
        <v>5.3988463365075061E-2</v>
      </c>
    </row>
    <row r="20" spans="1:4" x14ac:dyDescent="0.25">
      <c r="A20" s="63" t="s">
        <v>698</v>
      </c>
      <c r="B20" s="49" t="s">
        <v>699</v>
      </c>
      <c r="C20" s="39">
        <v>2.8669926365920629E-2</v>
      </c>
      <c r="D20" s="50">
        <v>2.8381779089246051E-2</v>
      </c>
    </row>
    <row r="21" spans="1:4" x14ac:dyDescent="0.25">
      <c r="A21" s="63" t="s">
        <v>700</v>
      </c>
      <c r="B21" s="53" t="s">
        <v>699</v>
      </c>
      <c r="C21" s="39">
        <v>3.8085702538389048E-2</v>
      </c>
      <c r="D21" s="50">
        <v>3.7702921943608032E-2</v>
      </c>
    </row>
    <row r="22" spans="1:4" x14ac:dyDescent="0.25">
      <c r="A22" s="63" t="s">
        <v>701</v>
      </c>
      <c r="B22" s="53" t="s">
        <v>699</v>
      </c>
      <c r="C22" s="39">
        <v>4.417441984468673E-2</v>
      </c>
      <c r="D22" s="50">
        <v>4.4165141896031421E-2</v>
      </c>
    </row>
    <row r="23" spans="1:4" x14ac:dyDescent="0.25">
      <c r="A23" s="63" t="s">
        <v>702</v>
      </c>
      <c r="B23" s="53" t="s">
        <v>703</v>
      </c>
      <c r="C23" s="39">
        <v>5.3814738820374568E-2</v>
      </c>
      <c r="D23" s="50">
        <v>5.3736006390582215E-2</v>
      </c>
    </row>
    <row r="24" spans="1:4" x14ac:dyDescent="0.25">
      <c r="A24" s="63" t="s">
        <v>704</v>
      </c>
      <c r="B24" s="53" t="s">
        <v>705</v>
      </c>
      <c r="C24" s="39">
        <v>0.12264717875773801</v>
      </c>
      <c r="D24" s="50">
        <v>0.12242189490702327</v>
      </c>
    </row>
    <row r="25" spans="1:4" x14ac:dyDescent="0.25">
      <c r="A25" s="63" t="s">
        <v>706</v>
      </c>
      <c r="B25" s="53" t="s">
        <v>707</v>
      </c>
      <c r="C25" s="39">
        <v>6.0129858756015786E-2</v>
      </c>
      <c r="D25" s="50">
        <v>6.0070613222332772E-2</v>
      </c>
    </row>
    <row r="26" spans="1:4" x14ac:dyDescent="0.25">
      <c r="A26" s="63" t="s">
        <v>708</v>
      </c>
      <c r="B26" s="53" t="s">
        <v>709</v>
      </c>
      <c r="C26" s="39">
        <v>8.8860513739450225E-2</v>
      </c>
      <c r="D26" s="50">
        <v>8.9921515295205201E-2</v>
      </c>
    </row>
    <row r="27" spans="1:4" x14ac:dyDescent="0.25">
      <c r="A27" s="63" t="s">
        <v>710</v>
      </c>
      <c r="B27" s="53" t="s">
        <v>711</v>
      </c>
      <c r="C27" s="39">
        <v>5.6209976805950593E-2</v>
      </c>
      <c r="D27" s="50">
        <v>5.6274316616109273E-2</v>
      </c>
    </row>
    <row r="28" spans="1:4" x14ac:dyDescent="0.25">
      <c r="A28" s="63" t="s">
        <v>712</v>
      </c>
      <c r="B28" s="53" t="s">
        <v>713</v>
      </c>
      <c r="C28" s="39">
        <v>5.9838874887077523E-2</v>
      </c>
      <c r="D28" s="50">
        <v>5.978520847047282E-2</v>
      </c>
    </row>
    <row r="29" spans="1:4" x14ac:dyDescent="0.25">
      <c r="A29" s="63" t="s">
        <v>714</v>
      </c>
      <c r="B29" s="53" t="s">
        <v>715</v>
      </c>
      <c r="C29" s="39">
        <v>8.0184645518946301E-2</v>
      </c>
      <c r="D29" s="50">
        <v>7.9926997591880197E-2</v>
      </c>
    </row>
    <row r="30" spans="1:4" x14ac:dyDescent="0.25">
      <c r="A30" s="63" t="s">
        <v>716</v>
      </c>
      <c r="B30" s="53" t="s">
        <v>717</v>
      </c>
      <c r="C30" s="39">
        <v>6.1109694285070466E-2</v>
      </c>
      <c r="D30" s="50">
        <v>6.1230105926396744E-2</v>
      </c>
    </row>
    <row r="31" spans="1:4" x14ac:dyDescent="0.25">
      <c r="A31" s="63" t="s">
        <v>718</v>
      </c>
      <c r="B31" s="53" t="s">
        <v>719</v>
      </c>
      <c r="C31" s="39">
        <v>5.6209976805950593E-2</v>
      </c>
      <c r="D31" s="50">
        <v>5.6274316616109273E-2</v>
      </c>
    </row>
    <row r="32" spans="1:4" x14ac:dyDescent="0.25">
      <c r="A32" s="63" t="s">
        <v>720</v>
      </c>
      <c r="B32" s="53" t="s">
        <v>721</v>
      </c>
      <c r="C32" s="39">
        <v>6.5921846506992177E-2</v>
      </c>
      <c r="D32" s="50">
        <v>6.5822670144488185E-2</v>
      </c>
    </row>
    <row r="33" spans="1:4" x14ac:dyDescent="0.25">
      <c r="A33" s="63" t="s">
        <v>722</v>
      </c>
      <c r="B33" s="53" t="s">
        <v>723</v>
      </c>
      <c r="C33" s="39">
        <v>5.1013955379146707E-2</v>
      </c>
      <c r="D33" s="50">
        <v>5.0843388680046314E-2</v>
      </c>
    </row>
    <row r="34" spans="1:4" x14ac:dyDescent="0.25">
      <c r="A34" s="63" t="s">
        <v>724</v>
      </c>
      <c r="B34" s="53" t="s">
        <v>725</v>
      </c>
      <c r="C34" s="39">
        <v>4.6188194146628087E-2</v>
      </c>
      <c r="D34" s="50">
        <v>4.6052450927744931E-2</v>
      </c>
    </row>
    <row r="35" spans="1:4" x14ac:dyDescent="0.25">
      <c r="A35" s="63" t="s">
        <v>726</v>
      </c>
      <c r="B35" s="53" t="s">
        <v>727</v>
      </c>
      <c r="C35" s="39">
        <v>5.2294947105358522E-2</v>
      </c>
      <c r="D35" s="50">
        <v>5.2307939126224071E-2</v>
      </c>
    </row>
    <row r="36" spans="1:4" x14ac:dyDescent="0.25">
      <c r="A36" s="63" t="s">
        <v>728</v>
      </c>
      <c r="B36" s="53" t="s">
        <v>729</v>
      </c>
      <c r="C36" s="39">
        <v>6.6340958989264898E-2</v>
      </c>
      <c r="D36" s="50">
        <v>6.6240358820044407E-2</v>
      </c>
    </row>
    <row r="37" spans="1:4" x14ac:dyDescent="0.25">
      <c r="A37" s="63" t="s">
        <v>730</v>
      </c>
      <c r="B37" s="53" t="s">
        <v>731</v>
      </c>
      <c r="C37" s="39">
        <v>0.11195829766702459</v>
      </c>
      <c r="D37" s="50">
        <v>0.11379371794525708</v>
      </c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"MARGIN INTERVALS EFFECTIVE ON "&amp;'OPTIONS - MARGIN INTERVALS'!A1</f>
        <v>MARGIN INTERVALS EFFECTIVE ON APRIL 5, 2023</v>
      </c>
      <c r="B2" s="103"/>
      <c r="C2" s="103"/>
      <c r="D2" s="103"/>
    </row>
    <row r="3" spans="1:4" ht="15" customHeight="1" x14ac:dyDescent="0.25">
      <c r="A3" s="116" t="s">
        <v>17</v>
      </c>
      <c r="B3" s="118" t="s">
        <v>12</v>
      </c>
      <c r="C3" s="120" t="s">
        <v>13</v>
      </c>
      <c r="D3" s="122" t="s">
        <v>14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67</v>
      </c>
      <c r="C5" s="64">
        <v>0.13459018217861002</v>
      </c>
      <c r="D5" s="40">
        <v>0.13423185076874933</v>
      </c>
    </row>
    <row r="6" spans="1:4" x14ac:dyDescent="0.25">
      <c r="A6" s="48" t="s">
        <v>733</v>
      </c>
      <c r="B6" s="49" t="s">
        <v>53</v>
      </c>
      <c r="C6" s="39">
        <v>0.14225151533002789</v>
      </c>
      <c r="D6" s="45">
        <v>0.14227107045840726</v>
      </c>
    </row>
    <row r="7" spans="1:4" x14ac:dyDescent="0.25">
      <c r="A7" s="48" t="s">
        <v>734</v>
      </c>
      <c r="B7" s="49" t="s">
        <v>61</v>
      </c>
      <c r="C7" s="39">
        <v>7.7487448421743182E-2</v>
      </c>
      <c r="D7" s="50">
        <v>7.7241247473913505E-2</v>
      </c>
    </row>
    <row r="8" spans="1:4" x14ac:dyDescent="0.25">
      <c r="A8" s="48" t="s">
        <v>735</v>
      </c>
      <c r="B8" s="49" t="s">
        <v>69</v>
      </c>
      <c r="C8" s="39">
        <v>0.12193114579102782</v>
      </c>
      <c r="D8" s="50">
        <v>0.1226867038937509</v>
      </c>
    </row>
    <row r="9" spans="1:4" x14ac:dyDescent="0.25">
      <c r="A9" s="48" t="s">
        <v>736</v>
      </c>
      <c r="B9" s="49" t="s">
        <v>41</v>
      </c>
      <c r="C9" s="39">
        <v>0.12874379193995422</v>
      </c>
      <c r="D9" s="45">
        <v>0.12840049669738504</v>
      </c>
    </row>
    <row r="10" spans="1:4" x14ac:dyDescent="0.25">
      <c r="A10" s="48" t="s">
        <v>737</v>
      </c>
      <c r="B10" s="49" t="s">
        <v>89</v>
      </c>
      <c r="C10" s="39">
        <v>6.1053473095586848E-2</v>
      </c>
      <c r="D10" s="50">
        <v>6.0960947771828186E-2</v>
      </c>
    </row>
    <row r="11" spans="1:4" x14ac:dyDescent="0.25">
      <c r="A11" s="48" t="s">
        <v>738</v>
      </c>
      <c r="B11" s="49" t="s">
        <v>113</v>
      </c>
      <c r="C11" s="39">
        <v>9.8021092586354594E-2</v>
      </c>
      <c r="D11" s="45">
        <v>9.7907455898630563E-2</v>
      </c>
    </row>
    <row r="12" spans="1:4" x14ac:dyDescent="0.25">
      <c r="A12" s="48" t="s">
        <v>739</v>
      </c>
      <c r="B12" s="49" t="s">
        <v>111</v>
      </c>
      <c r="C12" s="39">
        <v>7.3498631505315423E-2</v>
      </c>
      <c r="D12" s="50">
        <v>7.3441295537541446E-2</v>
      </c>
    </row>
    <row r="13" spans="1:4" x14ac:dyDescent="0.25">
      <c r="A13" s="48" t="s">
        <v>740</v>
      </c>
      <c r="B13" s="49" t="s">
        <v>163</v>
      </c>
      <c r="C13" s="39">
        <v>7.9654219087749251E-2</v>
      </c>
      <c r="D13" s="45">
        <v>7.9509914912699764E-2</v>
      </c>
    </row>
    <row r="14" spans="1:4" x14ac:dyDescent="0.25">
      <c r="A14" s="48" t="s">
        <v>741</v>
      </c>
      <c r="B14" s="49" t="s">
        <v>171</v>
      </c>
      <c r="C14" s="39">
        <v>0.14062653577036091</v>
      </c>
      <c r="D14" s="50">
        <v>0.14243559015028764</v>
      </c>
    </row>
    <row r="15" spans="1:4" x14ac:dyDescent="0.25">
      <c r="A15" s="48" t="s">
        <v>742</v>
      </c>
      <c r="B15" s="49" t="s">
        <v>507</v>
      </c>
      <c r="C15" s="39">
        <v>9.6993534392872158E-2</v>
      </c>
      <c r="D15" s="45">
        <v>9.6698651063556573E-2</v>
      </c>
    </row>
    <row r="16" spans="1:4" x14ac:dyDescent="0.25">
      <c r="A16" s="48" t="s">
        <v>743</v>
      </c>
      <c r="B16" s="49" t="s">
        <v>167</v>
      </c>
      <c r="C16" s="39">
        <v>5.9083951833443824E-2</v>
      </c>
      <c r="D16" s="50">
        <v>5.8903336864518797E-2</v>
      </c>
    </row>
    <row r="17" spans="1:4" x14ac:dyDescent="0.25">
      <c r="A17" s="48" t="s">
        <v>744</v>
      </c>
      <c r="B17" s="49" t="s">
        <v>165</v>
      </c>
      <c r="C17" s="39">
        <v>0.12547254719224377</v>
      </c>
      <c r="D17" s="45">
        <v>0.12817171347000578</v>
      </c>
    </row>
    <row r="18" spans="1:4" x14ac:dyDescent="0.25">
      <c r="A18" s="48" t="s">
        <v>745</v>
      </c>
      <c r="B18" s="49" t="s">
        <v>183</v>
      </c>
      <c r="C18" s="39">
        <v>7.672890369927364E-2</v>
      </c>
      <c r="D18" s="50">
        <v>7.6567127759379461E-2</v>
      </c>
    </row>
    <row r="19" spans="1:4" x14ac:dyDescent="0.25">
      <c r="A19" s="48" t="s">
        <v>746</v>
      </c>
      <c r="B19" s="49" t="s">
        <v>155</v>
      </c>
      <c r="C19" s="39">
        <v>0.1044084030877117</v>
      </c>
      <c r="D19" s="45">
        <v>0.10417363257996202</v>
      </c>
    </row>
    <row r="20" spans="1:4" x14ac:dyDescent="0.25">
      <c r="A20" s="48" t="s">
        <v>747</v>
      </c>
      <c r="B20" s="49" t="s">
        <v>205</v>
      </c>
      <c r="C20" s="39">
        <v>6.4761624894250108E-2</v>
      </c>
      <c r="D20" s="50">
        <v>6.454278643489228E-2</v>
      </c>
    </row>
    <row r="21" spans="1:4" x14ac:dyDescent="0.25">
      <c r="A21" s="48" t="s">
        <v>748</v>
      </c>
      <c r="B21" s="49" t="s">
        <v>233</v>
      </c>
      <c r="C21" s="39">
        <v>6.017532616041698E-2</v>
      </c>
      <c r="D21" s="45">
        <v>6.0179984466091317E-2</v>
      </c>
    </row>
    <row r="22" spans="1:4" x14ac:dyDescent="0.25">
      <c r="A22" s="48" t="s">
        <v>749</v>
      </c>
      <c r="B22" s="49" t="s">
        <v>624</v>
      </c>
      <c r="C22" s="39">
        <v>0.11064469318319126</v>
      </c>
      <c r="D22" s="50">
        <v>0.11243737173735144</v>
      </c>
    </row>
    <row r="23" spans="1:4" x14ac:dyDescent="0.25">
      <c r="A23" s="48" t="s">
        <v>750</v>
      </c>
      <c r="B23" s="49" t="s">
        <v>231</v>
      </c>
      <c r="C23" s="39">
        <v>6.5560245588838884E-2</v>
      </c>
      <c r="D23" s="45">
        <v>6.5565988635711114E-2</v>
      </c>
    </row>
    <row r="24" spans="1:4" x14ac:dyDescent="0.25">
      <c r="A24" s="48" t="s">
        <v>751</v>
      </c>
      <c r="B24" s="49" t="s">
        <v>243</v>
      </c>
      <c r="C24" s="39">
        <v>0.26111081032671207</v>
      </c>
      <c r="D24" s="50">
        <v>0.26045559758228198</v>
      </c>
    </row>
    <row r="25" spans="1:4" x14ac:dyDescent="0.25">
      <c r="A25" s="48" t="s">
        <v>752</v>
      </c>
      <c r="B25" s="49" t="s">
        <v>245</v>
      </c>
      <c r="C25" s="39">
        <v>0.26171991819750295</v>
      </c>
      <c r="D25" s="45">
        <v>0.26110346476740703</v>
      </c>
    </row>
    <row r="26" spans="1:4" x14ac:dyDescent="0.25">
      <c r="A26" s="48" t="s">
        <v>753</v>
      </c>
      <c r="B26" s="49" t="s">
        <v>213</v>
      </c>
      <c r="C26" s="39">
        <v>0.24613546057256533</v>
      </c>
      <c r="D26" s="50">
        <v>0.24569649692171833</v>
      </c>
    </row>
    <row r="27" spans="1:4" x14ac:dyDescent="0.25">
      <c r="A27" s="48" t="s">
        <v>754</v>
      </c>
      <c r="B27" s="49" t="s">
        <v>363</v>
      </c>
      <c r="C27" s="39">
        <v>0.11730253189619014</v>
      </c>
      <c r="D27" s="45">
        <v>0.11694775437982871</v>
      </c>
    </row>
    <row r="28" spans="1:4" x14ac:dyDescent="0.25">
      <c r="A28" s="48" t="s">
        <v>755</v>
      </c>
      <c r="B28" s="49" t="s">
        <v>267</v>
      </c>
      <c r="C28" s="39">
        <v>6.1419313281723509E-2</v>
      </c>
      <c r="D28" s="50">
        <v>6.1379083098480357E-2</v>
      </c>
    </row>
    <row r="29" spans="1:4" x14ac:dyDescent="0.25">
      <c r="A29" s="48" t="s">
        <v>756</v>
      </c>
      <c r="B29" s="49" t="s">
        <v>259</v>
      </c>
      <c r="C29" s="39">
        <v>0.10310864633389782</v>
      </c>
      <c r="D29" s="45">
        <v>0.10339542481123323</v>
      </c>
    </row>
    <row r="30" spans="1:4" x14ac:dyDescent="0.25">
      <c r="A30" s="48" t="s">
        <v>757</v>
      </c>
      <c r="B30" s="49" t="s">
        <v>277</v>
      </c>
      <c r="C30" s="39">
        <v>6.2538199967977923E-2</v>
      </c>
      <c r="D30" s="50">
        <v>6.243198048287868E-2</v>
      </c>
    </row>
    <row r="31" spans="1:4" x14ac:dyDescent="0.25">
      <c r="A31" s="48" t="s">
        <v>758</v>
      </c>
      <c r="B31" s="49" t="s">
        <v>333</v>
      </c>
      <c r="C31" s="39">
        <v>7.4442352586551366E-2</v>
      </c>
      <c r="D31" s="45">
        <v>7.4216530497910521E-2</v>
      </c>
    </row>
    <row r="32" spans="1:4" x14ac:dyDescent="0.25">
      <c r="A32" s="48" t="s">
        <v>759</v>
      </c>
      <c r="B32" s="49" t="s">
        <v>279</v>
      </c>
      <c r="C32" s="39">
        <v>0.13597868797858761</v>
      </c>
      <c r="D32" s="50">
        <v>0.13574705359570666</v>
      </c>
    </row>
    <row r="33" spans="1:4" x14ac:dyDescent="0.25">
      <c r="A33" s="48" t="s">
        <v>760</v>
      </c>
      <c r="B33" s="49" t="s">
        <v>291</v>
      </c>
      <c r="C33" s="39">
        <v>5.7453762020714214E-2</v>
      </c>
      <c r="D33" s="45">
        <v>5.7275713619757945E-2</v>
      </c>
    </row>
    <row r="34" spans="1:4" x14ac:dyDescent="0.25">
      <c r="A34" s="48" t="s">
        <v>761</v>
      </c>
      <c r="B34" s="49" t="s">
        <v>247</v>
      </c>
      <c r="C34" s="39">
        <v>0.26223824842544158</v>
      </c>
      <c r="D34" s="50">
        <v>0.26158770069562531</v>
      </c>
    </row>
    <row r="35" spans="1:4" x14ac:dyDescent="0.25">
      <c r="A35" s="48" t="s">
        <v>762</v>
      </c>
      <c r="B35" s="49" t="s">
        <v>327</v>
      </c>
      <c r="C35" s="39">
        <v>9.0620676785131624E-2</v>
      </c>
      <c r="D35" s="45">
        <v>9.0371665301466481E-2</v>
      </c>
    </row>
    <row r="36" spans="1:4" x14ac:dyDescent="0.25">
      <c r="A36" s="48" t="s">
        <v>763</v>
      </c>
      <c r="B36" s="49" t="s">
        <v>630</v>
      </c>
      <c r="C36" s="39">
        <v>5.3346510253297244E-2</v>
      </c>
      <c r="D36" s="50">
        <v>5.3371157685453162E-2</v>
      </c>
    </row>
    <row r="37" spans="1:4" x14ac:dyDescent="0.25">
      <c r="A37" s="48" t="s">
        <v>764</v>
      </c>
      <c r="B37" s="49" t="s">
        <v>329</v>
      </c>
      <c r="C37" s="39">
        <v>6.4414525125353769E-2</v>
      </c>
      <c r="D37" s="45">
        <v>6.4690287827385978E-2</v>
      </c>
    </row>
    <row r="38" spans="1:4" x14ac:dyDescent="0.25">
      <c r="A38" s="48" t="s">
        <v>765</v>
      </c>
      <c r="B38" s="49" t="s">
        <v>471</v>
      </c>
      <c r="C38" s="39">
        <v>6.6941325591852244E-2</v>
      </c>
      <c r="D38" s="50">
        <v>6.7254473261774042E-2</v>
      </c>
    </row>
    <row r="39" spans="1:4" x14ac:dyDescent="0.25">
      <c r="A39" s="48" t="s">
        <v>766</v>
      </c>
      <c r="B39" s="49" t="s">
        <v>634</v>
      </c>
      <c r="C39" s="39">
        <v>5.1622474094986888E-2</v>
      </c>
      <c r="D39" s="45">
        <v>5.173103641158714E-2</v>
      </c>
    </row>
    <row r="40" spans="1:4" x14ac:dyDescent="0.25">
      <c r="A40" s="48" t="s">
        <v>767</v>
      </c>
      <c r="B40" s="49" t="s">
        <v>347</v>
      </c>
      <c r="C40" s="39">
        <v>7.4849516629231228E-2</v>
      </c>
      <c r="D40" s="50">
        <v>7.4853082816388583E-2</v>
      </c>
    </row>
    <row r="41" spans="1:4" x14ac:dyDescent="0.25">
      <c r="A41" s="48" t="s">
        <v>768</v>
      </c>
      <c r="B41" s="49" t="s">
        <v>503</v>
      </c>
      <c r="C41" s="39">
        <v>7.2586506361050768E-2</v>
      </c>
      <c r="D41" s="45">
        <v>7.2468623076364841E-2</v>
      </c>
    </row>
    <row r="42" spans="1:4" x14ac:dyDescent="0.25">
      <c r="A42" s="48" t="s">
        <v>769</v>
      </c>
      <c r="B42" s="49" t="s">
        <v>355</v>
      </c>
      <c r="C42" s="39">
        <v>6.2560255834765155E-2</v>
      </c>
      <c r="D42" s="50">
        <v>6.2407547824988488E-2</v>
      </c>
    </row>
    <row r="43" spans="1:4" x14ac:dyDescent="0.25">
      <c r="A43" s="48" t="s">
        <v>770</v>
      </c>
      <c r="B43" s="49" t="s">
        <v>371</v>
      </c>
      <c r="C43" s="39">
        <v>0.16888585207431933</v>
      </c>
      <c r="D43" s="45">
        <v>0.1684160537188204</v>
      </c>
    </row>
    <row r="44" spans="1:4" x14ac:dyDescent="0.25">
      <c r="A44" s="48" t="s">
        <v>771</v>
      </c>
      <c r="B44" s="49" t="s">
        <v>229</v>
      </c>
      <c r="C44" s="39">
        <v>6.3060210369463549E-2</v>
      </c>
      <c r="D44" s="50">
        <v>6.2915716684241049E-2</v>
      </c>
    </row>
    <row r="45" spans="1:4" x14ac:dyDescent="0.25">
      <c r="A45" s="48" t="s">
        <v>772</v>
      </c>
      <c r="B45" s="49" t="s">
        <v>383</v>
      </c>
      <c r="C45" s="39">
        <v>8.802146187728889E-2</v>
      </c>
      <c r="D45" s="45">
        <v>8.7847168209710003E-2</v>
      </c>
    </row>
    <row r="46" spans="1:4" x14ac:dyDescent="0.25">
      <c r="A46" s="48" t="s">
        <v>773</v>
      </c>
      <c r="B46" s="49" t="s">
        <v>387</v>
      </c>
      <c r="C46" s="39">
        <v>0.11866264685501544</v>
      </c>
      <c r="D46" s="50">
        <v>0.11830780203130054</v>
      </c>
    </row>
    <row r="47" spans="1:4" x14ac:dyDescent="0.25">
      <c r="A47" s="48" t="s">
        <v>774</v>
      </c>
      <c r="B47" s="49" t="s">
        <v>337</v>
      </c>
      <c r="C47" s="39">
        <v>0.10555993039391906</v>
      </c>
      <c r="D47" s="45">
        <v>0.10800196490465078</v>
      </c>
    </row>
    <row r="48" spans="1:4" x14ac:dyDescent="0.25">
      <c r="A48" s="48" t="s">
        <v>775</v>
      </c>
      <c r="B48" s="49" t="s">
        <v>391</v>
      </c>
      <c r="C48" s="39">
        <v>5.6186735292348702E-2</v>
      </c>
      <c r="D48" s="50">
        <v>5.6048506880258017E-2</v>
      </c>
    </row>
    <row r="49" spans="1:4" x14ac:dyDescent="0.25">
      <c r="A49" s="48" t="s">
        <v>776</v>
      </c>
      <c r="B49" s="49" t="s">
        <v>395</v>
      </c>
      <c r="C49" s="39">
        <v>0.13477545508550443</v>
      </c>
      <c r="D49" s="45">
        <v>0.13431509968819857</v>
      </c>
    </row>
    <row r="50" spans="1:4" x14ac:dyDescent="0.25">
      <c r="A50" s="48" t="s">
        <v>777</v>
      </c>
      <c r="B50" s="49" t="s">
        <v>397</v>
      </c>
      <c r="C50" s="39">
        <v>8.0932428738291068E-2</v>
      </c>
      <c r="D50" s="50">
        <v>8.0800579605472156E-2</v>
      </c>
    </row>
    <row r="51" spans="1:4" x14ac:dyDescent="0.25">
      <c r="A51" s="48" t="s">
        <v>778</v>
      </c>
      <c r="B51" s="49" t="s">
        <v>269</v>
      </c>
      <c r="C51" s="39">
        <v>9.4159443936540077E-2</v>
      </c>
      <c r="D51" s="45">
        <v>9.4540748501595315E-2</v>
      </c>
    </row>
    <row r="52" spans="1:4" x14ac:dyDescent="0.25">
      <c r="A52" s="48" t="s">
        <v>779</v>
      </c>
      <c r="B52" s="49" t="s">
        <v>175</v>
      </c>
      <c r="C52" s="39">
        <v>0.18984214316813594</v>
      </c>
      <c r="D52" s="50">
        <v>0.18980041164252301</v>
      </c>
    </row>
    <row r="53" spans="1:4" x14ac:dyDescent="0.25">
      <c r="A53" s="48" t="s">
        <v>780</v>
      </c>
      <c r="B53" s="49" t="s">
        <v>117</v>
      </c>
      <c r="C53" s="39">
        <v>7.0988223965990027E-2</v>
      </c>
      <c r="D53" s="45">
        <v>7.093164745644813E-2</v>
      </c>
    </row>
    <row r="54" spans="1:4" x14ac:dyDescent="0.25">
      <c r="A54" s="48" t="s">
        <v>781</v>
      </c>
      <c r="B54" s="49" t="s">
        <v>411</v>
      </c>
      <c r="C54" s="39">
        <v>0.13223389773685884</v>
      </c>
      <c r="D54" s="50">
        <v>0.13167907336516635</v>
      </c>
    </row>
    <row r="55" spans="1:4" x14ac:dyDescent="0.25">
      <c r="A55" s="48" t="s">
        <v>782</v>
      </c>
      <c r="B55" s="49" t="s">
        <v>139</v>
      </c>
      <c r="C55" s="39">
        <v>0.12642440182212247</v>
      </c>
      <c r="D55" s="45">
        <v>0.12581578864279536</v>
      </c>
    </row>
    <row r="56" spans="1:4" x14ac:dyDescent="0.25">
      <c r="A56" s="48" t="s">
        <v>783</v>
      </c>
      <c r="B56" s="49" t="s">
        <v>433</v>
      </c>
      <c r="C56" s="39">
        <v>8.8460757401381845E-2</v>
      </c>
      <c r="D56" s="50">
        <v>8.828368173734491E-2</v>
      </c>
    </row>
    <row r="57" spans="1:4" x14ac:dyDescent="0.25">
      <c r="A57" s="48" t="s">
        <v>784</v>
      </c>
      <c r="B57" s="49" t="s">
        <v>558</v>
      </c>
      <c r="C57" s="39">
        <v>0.13424574187968902</v>
      </c>
      <c r="D57" s="45">
        <v>0.1338537809541317</v>
      </c>
    </row>
    <row r="58" spans="1:4" x14ac:dyDescent="0.25">
      <c r="A58" s="48" t="s">
        <v>785</v>
      </c>
      <c r="B58" s="49" t="s">
        <v>608</v>
      </c>
      <c r="C58" s="39">
        <v>0.1356833948822839</v>
      </c>
      <c r="D58" s="50">
        <v>0.13552176049536219</v>
      </c>
    </row>
    <row r="59" spans="1:4" x14ac:dyDescent="0.25">
      <c r="A59" s="48" t="s">
        <v>786</v>
      </c>
      <c r="B59" s="49" t="s">
        <v>453</v>
      </c>
      <c r="C59" s="39">
        <v>8.0760391635842144E-2</v>
      </c>
      <c r="D59" s="45">
        <v>8.0762793895976431E-2</v>
      </c>
    </row>
    <row r="60" spans="1:4" x14ac:dyDescent="0.25">
      <c r="A60" s="48" t="s">
        <v>787</v>
      </c>
      <c r="B60" s="49" t="s">
        <v>451</v>
      </c>
      <c r="C60" s="39">
        <v>7.5218772570918524E-2</v>
      </c>
      <c r="D60" s="50">
        <v>7.5039935763341115E-2</v>
      </c>
    </row>
    <row r="61" spans="1:4" x14ac:dyDescent="0.25">
      <c r="A61" s="48" t="s">
        <v>788</v>
      </c>
      <c r="B61" s="49" t="s">
        <v>359</v>
      </c>
      <c r="C61" s="39">
        <v>8.3558187438008302E-2</v>
      </c>
      <c r="D61" s="45">
        <v>8.331776905428967E-2</v>
      </c>
    </row>
    <row r="62" spans="1:4" x14ac:dyDescent="0.25">
      <c r="A62" s="48" t="s">
        <v>789</v>
      </c>
      <c r="B62" s="49" t="s">
        <v>65</v>
      </c>
      <c r="C62" s="39">
        <v>0.13540173502697211</v>
      </c>
      <c r="D62" s="50">
        <v>0.13506953323875009</v>
      </c>
    </row>
    <row r="63" spans="1:4" x14ac:dyDescent="0.25">
      <c r="A63" s="48" t="s">
        <v>790</v>
      </c>
      <c r="B63" s="49" t="s">
        <v>465</v>
      </c>
      <c r="C63" s="39">
        <v>7.1163548770178678E-2</v>
      </c>
      <c r="D63" s="45">
        <v>7.1154709628142604E-2</v>
      </c>
    </row>
    <row r="64" spans="1:4" x14ac:dyDescent="0.25">
      <c r="A64" s="48" t="s">
        <v>791</v>
      </c>
      <c r="B64" s="49" t="s">
        <v>121</v>
      </c>
      <c r="C64" s="39">
        <v>0.24634378688494088</v>
      </c>
      <c r="D64" s="45">
        <v>0.245932840141494</v>
      </c>
    </row>
    <row r="65" spans="1:4" x14ac:dyDescent="0.25">
      <c r="A65" s="48" t="s">
        <v>792</v>
      </c>
      <c r="B65" s="49" t="s">
        <v>566</v>
      </c>
      <c r="C65" s="39">
        <v>7.2815850984727454E-2</v>
      </c>
      <c r="D65" s="45">
        <v>7.2712158533753637E-2</v>
      </c>
    </row>
    <row r="66" spans="1:4" x14ac:dyDescent="0.25">
      <c r="A66" s="48" t="s">
        <v>793</v>
      </c>
      <c r="B66" s="49" t="s">
        <v>101</v>
      </c>
      <c r="C66" s="39">
        <v>7.9310507662692792E-2</v>
      </c>
      <c r="D66" s="45">
        <v>7.9028145091626575E-2</v>
      </c>
    </row>
    <row r="67" spans="1:4" x14ac:dyDescent="0.25">
      <c r="A67" s="48" t="s">
        <v>794</v>
      </c>
      <c r="B67" s="49" t="s">
        <v>564</v>
      </c>
      <c r="C67" s="39">
        <v>7.2083431996618444E-2</v>
      </c>
      <c r="D67" s="45">
        <v>7.1909333767699327E-2</v>
      </c>
    </row>
    <row r="68" spans="1:4" x14ac:dyDescent="0.25">
      <c r="A68" s="48" t="s">
        <v>795</v>
      </c>
      <c r="B68" s="49" t="s">
        <v>475</v>
      </c>
      <c r="C68" s="39">
        <v>8.6752503506578149E-2</v>
      </c>
      <c r="D68" s="45">
        <v>8.6652286008505483E-2</v>
      </c>
    </row>
    <row r="69" spans="1:4" x14ac:dyDescent="0.25">
      <c r="A69" s="48" t="s">
        <v>796</v>
      </c>
      <c r="B69" s="49" t="s">
        <v>481</v>
      </c>
      <c r="C69" s="39">
        <v>6.9335040474067883E-2</v>
      </c>
      <c r="D69" s="45">
        <v>6.9459470721058639E-2</v>
      </c>
    </row>
    <row r="70" spans="1:4" x14ac:dyDescent="0.25">
      <c r="A70" s="48" t="s">
        <v>797</v>
      </c>
      <c r="B70" s="49" t="s">
        <v>483</v>
      </c>
      <c r="C70" s="39">
        <v>7.1094725412429116E-2</v>
      </c>
      <c r="D70" s="45">
        <v>7.0852475818156721E-2</v>
      </c>
    </row>
    <row r="71" spans="1:4" x14ac:dyDescent="0.25">
      <c r="A71" s="48" t="s">
        <v>798</v>
      </c>
      <c r="B71" s="49" t="s">
        <v>491</v>
      </c>
      <c r="C71" s="39">
        <v>0.20954594020445633</v>
      </c>
      <c r="D71" s="45">
        <v>0.2088946395352311</v>
      </c>
    </row>
    <row r="72" spans="1:4" x14ac:dyDescent="0.25">
      <c r="A72" s="48" t="s">
        <v>799</v>
      </c>
      <c r="B72" s="49" t="s">
        <v>501</v>
      </c>
      <c r="C72" s="39">
        <v>5.9789743349871492E-2</v>
      </c>
      <c r="D72" s="45">
        <v>5.9592038867630613E-2</v>
      </c>
    </row>
    <row r="73" spans="1:4" x14ac:dyDescent="0.25">
      <c r="A73" s="48" t="s">
        <v>800</v>
      </c>
      <c r="B73" s="49" t="s">
        <v>523</v>
      </c>
      <c r="C73" s="39">
        <v>0.12176654390140437</v>
      </c>
      <c r="D73" s="45">
        <v>0.1237064876478404</v>
      </c>
    </row>
    <row r="74" spans="1:4" x14ac:dyDescent="0.25">
      <c r="A74" s="48" t="s">
        <v>801</v>
      </c>
      <c r="B74" s="49" t="s">
        <v>75</v>
      </c>
      <c r="C74" s="39">
        <v>7.0146638594185198E-2</v>
      </c>
      <c r="D74" s="45">
        <v>7.0134214533611447E-2</v>
      </c>
    </row>
    <row r="75" spans="1:4" x14ac:dyDescent="0.25">
      <c r="A75" s="48" t="s">
        <v>802</v>
      </c>
      <c r="B75" s="49" t="s">
        <v>535</v>
      </c>
      <c r="C75" s="39">
        <v>5.4466530673749819E-2</v>
      </c>
      <c r="D75" s="45">
        <v>5.4348672006739263E-2</v>
      </c>
    </row>
    <row r="76" spans="1:4" x14ac:dyDescent="0.25">
      <c r="A76" s="48" t="s">
        <v>803</v>
      </c>
      <c r="B76" s="49" t="s">
        <v>543</v>
      </c>
      <c r="C76" s="39">
        <v>7.1281809283022191E-2</v>
      </c>
      <c r="D76" s="45">
        <v>7.1771184877263361E-2</v>
      </c>
    </row>
    <row r="77" spans="1:4" x14ac:dyDescent="0.25">
      <c r="A77" s="48" t="s">
        <v>804</v>
      </c>
      <c r="B77" s="49" t="s">
        <v>241</v>
      </c>
      <c r="C77" s="39">
        <v>0.25934803363973552</v>
      </c>
      <c r="D77" s="45">
        <v>0.25872738187937927</v>
      </c>
    </row>
    <row r="78" spans="1:4" x14ac:dyDescent="0.25">
      <c r="A78" s="48" t="s">
        <v>805</v>
      </c>
      <c r="B78" s="49" t="s">
        <v>548</v>
      </c>
      <c r="C78" s="39">
        <v>0.17428282018397229</v>
      </c>
      <c r="D78" s="45">
        <v>0.19411673898260992</v>
      </c>
    </row>
    <row r="79" spans="1:4" x14ac:dyDescent="0.25">
      <c r="A79" s="48" t="s">
        <v>806</v>
      </c>
      <c r="B79" s="49" t="s">
        <v>47</v>
      </c>
      <c r="C79" s="39">
        <v>5.9584561286418342E-2</v>
      </c>
      <c r="D79" s="45">
        <v>5.9415784794085311E-2</v>
      </c>
    </row>
    <row r="80" spans="1:4" x14ac:dyDescent="0.25">
      <c r="A80" s="48" t="s">
        <v>807</v>
      </c>
      <c r="B80" s="49" t="s">
        <v>119</v>
      </c>
      <c r="C80" s="39">
        <v>0.24645218238064132</v>
      </c>
      <c r="D80" s="45">
        <v>0.24603877020637752</v>
      </c>
    </row>
    <row r="81" spans="1:4" x14ac:dyDescent="0.25">
      <c r="A81" s="48" t="s">
        <v>808</v>
      </c>
      <c r="B81" s="49" t="s">
        <v>123</v>
      </c>
      <c r="C81" s="39">
        <v>0.24683835314010347</v>
      </c>
      <c r="D81" s="45">
        <v>0.2464092621069339</v>
      </c>
    </row>
    <row r="82" spans="1:4" x14ac:dyDescent="0.25">
      <c r="A82" s="48" t="s">
        <v>809</v>
      </c>
      <c r="B82" s="49" t="s">
        <v>187</v>
      </c>
      <c r="C82" s="39">
        <v>6.2622367037606028E-2</v>
      </c>
      <c r="D82" s="45">
        <v>6.2485326759030881E-2</v>
      </c>
    </row>
    <row r="83" spans="1:4" x14ac:dyDescent="0.25">
      <c r="A83" s="48" t="s">
        <v>810</v>
      </c>
      <c r="B83" s="49" t="s">
        <v>189</v>
      </c>
      <c r="C83" s="39">
        <v>0.16162426718829848</v>
      </c>
      <c r="D83" s="45">
        <v>0.16506575507280846</v>
      </c>
    </row>
    <row r="84" spans="1:4" x14ac:dyDescent="0.25">
      <c r="A84" s="48" t="s">
        <v>811</v>
      </c>
      <c r="B84" s="49" t="s">
        <v>181</v>
      </c>
      <c r="C84" s="39">
        <v>0.10498595818062693</v>
      </c>
      <c r="D84" s="45">
        <v>0.10478092139332729</v>
      </c>
    </row>
    <row r="85" spans="1:4" x14ac:dyDescent="0.25">
      <c r="A85" s="48" t="s">
        <v>812</v>
      </c>
      <c r="B85" s="49" t="s">
        <v>580</v>
      </c>
      <c r="C85" s="39">
        <v>0.14408745093351558</v>
      </c>
      <c r="D85" s="45">
        <v>0.14417902983711411</v>
      </c>
    </row>
    <row r="86" spans="1:4" x14ac:dyDescent="0.25">
      <c r="A86" s="48" t="s">
        <v>813</v>
      </c>
      <c r="B86" s="49" t="s">
        <v>435</v>
      </c>
      <c r="C86" s="39">
        <v>0.1966768082927616</v>
      </c>
      <c r="D86" s="45">
        <v>0.2023250617297494</v>
      </c>
    </row>
    <row r="87" spans="1:4" x14ac:dyDescent="0.25">
      <c r="A87" s="48" t="s">
        <v>814</v>
      </c>
      <c r="B87" s="49" t="s">
        <v>43</v>
      </c>
      <c r="C87" s="39">
        <v>0.15243739914274243</v>
      </c>
      <c r="D87" s="45">
        <v>0.15223536113922193</v>
      </c>
    </row>
    <row r="88" spans="1:4" x14ac:dyDescent="0.25">
      <c r="A88" s="48" t="s">
        <v>815</v>
      </c>
      <c r="B88" s="49" t="s">
        <v>594</v>
      </c>
      <c r="C88" s="39">
        <v>7.9129988752166577E-2</v>
      </c>
      <c r="D88" s="45">
        <v>7.8976714690257216E-2</v>
      </c>
    </row>
    <row r="89" spans="1:4" x14ac:dyDescent="0.25">
      <c r="A89" s="48" t="s">
        <v>816</v>
      </c>
      <c r="B89" s="49" t="s">
        <v>600</v>
      </c>
      <c r="C89" s="39">
        <v>0.22515270966380083</v>
      </c>
      <c r="D89" s="45">
        <v>0.22453750585652502</v>
      </c>
    </row>
    <row r="90" spans="1:4" x14ac:dyDescent="0.25">
      <c r="A90" s="48" t="s">
        <v>817</v>
      </c>
      <c r="B90" s="49" t="s">
        <v>289</v>
      </c>
      <c r="C90" s="39">
        <v>7.6992963014853172E-2</v>
      </c>
      <c r="D90" s="45">
        <v>7.6860143471912556E-2</v>
      </c>
    </row>
    <row r="91" spans="1:4" x14ac:dyDescent="0.25">
      <c r="A91" s="48" t="s">
        <v>818</v>
      </c>
      <c r="B91" s="49" t="s">
        <v>606</v>
      </c>
      <c r="C91" s="39">
        <v>6.1029889180613861E-2</v>
      </c>
      <c r="D91" s="45">
        <v>6.0873562666083368E-2</v>
      </c>
    </row>
    <row r="92" spans="1:4" x14ac:dyDescent="0.25">
      <c r="A92" s="48" t="s">
        <v>819</v>
      </c>
      <c r="B92" s="49" t="s">
        <v>596</v>
      </c>
      <c r="C92" s="39">
        <v>0.15846066837763417</v>
      </c>
      <c r="D92" s="45">
        <v>0.16007402509457136</v>
      </c>
    </row>
    <row r="93" spans="1:4" x14ac:dyDescent="0.25">
      <c r="A93" s="48" t="s">
        <v>820</v>
      </c>
      <c r="B93" s="49" t="s">
        <v>620</v>
      </c>
      <c r="C93" s="39">
        <v>1.8711709960823952E-2</v>
      </c>
      <c r="D93" s="45">
        <v>1.8788400647459395E-2</v>
      </c>
    </row>
    <row r="94" spans="1:4" x14ac:dyDescent="0.25">
      <c r="A94" s="48" t="s">
        <v>821</v>
      </c>
      <c r="B94" s="49" t="s">
        <v>636</v>
      </c>
      <c r="C94" s="39">
        <v>6.2967660022267613E-2</v>
      </c>
      <c r="D94" s="45">
        <v>6.2813880450060339E-2</v>
      </c>
    </row>
    <row r="95" spans="1:4" x14ac:dyDescent="0.25">
      <c r="A95" s="48" t="s">
        <v>822</v>
      </c>
      <c r="B95" s="49" t="s">
        <v>628</v>
      </c>
      <c r="C95" s="39">
        <v>0.11370543453591785</v>
      </c>
      <c r="D95" s="45">
        <v>0.1134749874278629</v>
      </c>
    </row>
    <row r="96" spans="1:4" x14ac:dyDescent="0.25">
      <c r="A96" s="48" t="s">
        <v>823</v>
      </c>
      <c r="B96" s="49" t="s">
        <v>159</v>
      </c>
      <c r="C96" s="39">
        <v>0.13399260072352365</v>
      </c>
      <c r="D96" s="45">
        <v>0.1335463056096545</v>
      </c>
    </row>
    <row r="97" spans="1:4" x14ac:dyDescent="0.25">
      <c r="A97" s="48" t="s">
        <v>824</v>
      </c>
      <c r="B97" s="49" t="s">
        <v>626</v>
      </c>
      <c r="C97" s="39">
        <v>5.7633917763830318E-2</v>
      </c>
      <c r="D97" s="45">
        <v>5.7593158970420062E-2</v>
      </c>
    </row>
    <row r="98" spans="1:4" x14ac:dyDescent="0.25">
      <c r="A98" s="48" t="s">
        <v>825</v>
      </c>
      <c r="B98" s="49" t="s">
        <v>325</v>
      </c>
      <c r="C98" s="39">
        <v>5.4829548997704911E-2</v>
      </c>
      <c r="D98" s="45">
        <v>5.4924189137059674E-2</v>
      </c>
    </row>
    <row r="99" spans="1:4" x14ac:dyDescent="0.25">
      <c r="A99" s="48" t="s">
        <v>826</v>
      </c>
      <c r="B99" s="49" t="s">
        <v>654</v>
      </c>
      <c r="C99" s="39">
        <v>6.0666449876608339E-2</v>
      </c>
      <c r="D99" s="45">
        <v>6.0712960251981744E-2</v>
      </c>
    </row>
    <row r="100" spans="1:4" x14ac:dyDescent="0.25">
      <c r="A100" s="48" t="s">
        <v>827</v>
      </c>
      <c r="B100" s="49" t="s">
        <v>650</v>
      </c>
      <c r="C100" s="39">
        <v>5.5463084510910282E-2</v>
      </c>
      <c r="D100" s="45">
        <v>5.5453176068136857E-2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"BAX TIER STRUCTURE ON "&amp;'OPTIONS - MARGIN INTERVALS'!A1</f>
        <v>BAX TIER STRUCTURE ON APRIL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330</v>
      </c>
      <c r="D21" s="12">
        <v>327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111</v>
      </c>
      <c r="D22" s="13">
        <v>107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255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226</v>
      </c>
      <c r="D24" s="13">
        <v>221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354</v>
      </c>
      <c r="D25" s="13">
        <v>351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435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190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198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483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480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1063</v>
      </c>
      <c r="D35" s="19">
        <v>1058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477</v>
      </c>
      <c r="D36" s="19">
        <v>475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552</v>
      </c>
      <c r="D37" s="19">
        <v>547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502</v>
      </c>
      <c r="D38" s="19">
        <v>499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169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184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167</v>
      </c>
      <c r="D41" s="19">
        <v>173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154</v>
      </c>
      <c r="D42" s="20">
        <v>163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1482</v>
      </c>
      <c r="D47" s="19">
        <v>1474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723</v>
      </c>
      <c r="D48" s="19">
        <v>716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516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445</v>
      </c>
      <c r="D50" s="19">
        <v>451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418</v>
      </c>
      <c r="D51" s="19">
        <v>422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309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1242</v>
      </c>
      <c r="D57" s="19">
        <v>1238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497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689</v>
      </c>
      <c r="D59" s="19">
        <v>696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655</v>
      </c>
      <c r="D60" s="20">
        <v>656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869</v>
      </c>
      <c r="C65" s="24">
        <v>988</v>
      </c>
      <c r="D65" s="25">
        <v>989</v>
      </c>
      <c r="E65" s="26">
        <v>1163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1070</v>
      </c>
      <c r="E66" s="30">
        <v>965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737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"COA TIER STRUCTURE ON "&amp;'OPTIONS - MARGIN INTERVALS'!A1</f>
        <v>COA TIER STRUCTURE ON APRIL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9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6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"INTRA-COMMODITY SPREAD CHARGES - MONTHLY BUTTERFLY ON "&amp;'OPTIONS - MARGIN INTERVALS'!A1</f>
        <v>INTRA-COMMODITY SPREAD CHARGES - MONTHLY BUTTERFLY ON APRIL 5,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2</v>
      </c>
      <c r="C11" s="138" t="s">
        <v>3</v>
      </c>
      <c r="D11" s="138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2739</v>
      </c>
      <c r="D13" s="13">
        <v>2725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2411</v>
      </c>
      <c r="D14" s="14">
        <v>2398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"INTRA-COMMODITY SPREAD CHARGES - INTER-MONTH STRATEGY ON "&amp;'OPTIONS - MARGIN INTERVALS'!A1</f>
        <v>INTRA-COMMODITY SPREAD CHARGES - INTER-MONTH STRATEGY ON APRIL 5,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7">
        <v>1591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"CRA TIER STRUCTURE ON "&amp;'OPTIONS - MARGIN INTERVALS'!A1</f>
        <v>CRA TIER STRUCTURE ON APRIL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"INTRA-COMMODITY SPREAD CHARGES - QUARTELY BUTTERFLY ON "&amp;'OPTIONS - MARGIN INTERVALS'!A1</f>
        <v>INTRA-COMMODITY SPREAD CHARGES - QUARTELY BUTTERFLY ON APRIL 5,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2</v>
      </c>
      <c r="C19" s="138" t="s">
        <v>3</v>
      </c>
      <c r="D19" s="138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14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29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74</v>
      </c>
      <c r="D24" s="13">
        <v>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498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853</v>
      </c>
      <c r="D26" s="13">
        <v>848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134</v>
      </c>
      <c r="D28" s="13">
        <v>134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496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489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"INTRA-COMMODITY SPREAD CHARGES - SIX-MONTHLY BUTTERFLY ON "&amp;'OPTIONS - MARGIN INTERVALS'!A1</f>
        <v>INTRA-COMMODITY SPREAD CHARGES - SIX-MONTHLY BUTTERFLY ON APRIL 5,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2</v>
      </c>
      <c r="C33" s="128" t="s">
        <v>3</v>
      </c>
      <c r="D33" s="128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625</v>
      </c>
      <c r="D35" s="19">
        <v>623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614</v>
      </c>
      <c r="D36" s="19">
        <v>612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282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507</v>
      </c>
      <c r="D38" s="19">
        <v>500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672</v>
      </c>
      <c r="D39" s="19">
        <v>670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188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489</v>
      </c>
      <c r="D41" s="19">
        <v>487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68</v>
      </c>
      <c r="D42" s="20">
        <v>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"INTRA-COMMODITY SPREAD CHARGES - NINE-MONTHLY BUTTERFLY ON "&amp;'OPTIONS - MARGIN INTERVALS'!A1</f>
        <v>INTRA-COMMODITY SPREAD CHARGES - NINE-MONTHLY BUTTERFLY ON APRIL 5,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2</v>
      </c>
      <c r="C45" s="128" t="s">
        <v>3</v>
      </c>
      <c r="D45" s="128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950</v>
      </c>
      <c r="D47" s="19">
        <v>948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593</v>
      </c>
      <c r="D48" s="19">
        <v>585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542</v>
      </c>
      <c r="D50" s="19">
        <v>536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495</v>
      </c>
      <c r="D52" s="20">
        <v>494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"INTRA-COMMODITY SPREAD CHARGES - YEARLY BUTTERFLY ON "&amp;'OPTIONS - MARGIN INTERVALS'!A1</f>
        <v>INTRA-COMMODITY SPREAD CHARGES - YEARLY BUTTERFLY ON APRIL 5,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2</v>
      </c>
      <c r="C55" s="128" t="s">
        <v>3</v>
      </c>
      <c r="D55" s="128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647</v>
      </c>
      <c r="D57" s="19">
        <v>639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561</v>
      </c>
      <c r="D58" s="19">
        <v>555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802</v>
      </c>
      <c r="D59" s="19">
        <v>790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246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"INTRA-COMMODITY SPREAD CHARGES - INTER-MONTH STRATEGY ON "&amp;'OPTIONS - MARGIN INTERVALS'!A1</f>
        <v>INTRA-COMMODITY SPREAD CHARGES - INTER-MONTH STRATEGY ON APRIL 5,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524</v>
      </c>
      <c r="C65" s="24">
        <v>598</v>
      </c>
      <c r="D65" s="25">
        <v>602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355</v>
      </c>
      <c r="D66" s="29">
        <v>706</v>
      </c>
      <c r="E66" s="30">
        <v>1158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794</v>
      </c>
      <c r="E67" s="30">
        <v>663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"SDV TIER STRUCTURE ON "&amp;'OPTIONS - MARGIN INTERVALS'!A1</f>
        <v>SDV TIER STRUCTURE ON APRIL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4" t="str">
        <f>"INTRA-COMMODITY SPREAD CHARGES - INTER-MONTH STRATEGY ON "&amp;'OPTIONS - MARGIN INTERVALS'!A1</f>
        <v>INTRA-COMMODITY SPREAD CHARGES - INTER-MONTH STRATEGY ON APRIL 5,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243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"SXF TIER STRUCTURE ON "&amp;'OPTIONS - MARGIN INTERVALS'!A1</f>
        <v>SXF TIER STRUCTURE ON APRIL 5,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"INTRA-COMMODITY SPREAD CHARGES - INTER-MONTH STRATEGY ON "&amp;'OPTIONS - MARGIN INTERVALS'!A1</f>
        <v>INTRA-COMMODITY SPREAD CHARGES - INTER-MONTH STRATEGY ON APRIL 5,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1557</v>
      </c>
      <c r="D17" s="26">
        <v>2991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690</v>
      </c>
      <c r="D18" s="30">
        <v>3163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1" priority="2" stopIfTrue="1" operator="equal">
      <formula>0</formula>
    </cfRule>
  </conditionalFormatting>
  <conditionalFormatting sqref="B18:B19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5"/>
      <c r="B1" s="156"/>
      <c r="C1" s="156"/>
      <c r="D1" s="157"/>
    </row>
    <row r="2" spans="1:4" ht="50.1" customHeight="1" thickBot="1" x14ac:dyDescent="0.3">
      <c r="A2" s="158" t="str">
        <f>"INTRA-COMMODITY (Inter-Month) SPREAD CHARGES EFFECTIVE ON "&amp;'OPTIONS - MARGIN INTERVALS'!A1</f>
        <v>INTRA-COMMODITY (Inter-Month) SPREAD CHARGES EFFECTIVE ON APRIL 5, 2023</v>
      </c>
      <c r="B2" s="159"/>
      <c r="C2" s="159"/>
      <c r="D2" s="160"/>
    </row>
    <row r="3" spans="1:4" ht="12.75" customHeight="1" x14ac:dyDescent="0.25">
      <c r="A3" s="151" t="s">
        <v>17</v>
      </c>
      <c r="B3" s="153" t="s">
        <v>12</v>
      </c>
      <c r="C3" s="153" t="s">
        <v>18</v>
      </c>
      <c r="D3" s="153" t="s">
        <v>19</v>
      </c>
    </row>
    <row r="4" spans="1:4" ht="30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680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682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684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693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695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697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703</v>
      </c>
      <c r="C11" s="90">
        <v>125</v>
      </c>
      <c r="D11" s="91">
        <v>125</v>
      </c>
    </row>
    <row r="12" spans="1:4" x14ac:dyDescent="0.25">
      <c r="A12" s="65" t="s">
        <v>704</v>
      </c>
      <c r="B12" s="66" t="s">
        <v>705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707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709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713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715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717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719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721</v>
      </c>
      <c r="C19" s="67">
        <v>100</v>
      </c>
      <c r="D19" s="68">
        <v>100</v>
      </c>
    </row>
    <row r="20" spans="1:4" x14ac:dyDescent="0.25">
      <c r="A20" s="65" t="s">
        <v>722</v>
      </c>
      <c r="B20" s="69" t="s">
        <v>723</v>
      </c>
      <c r="C20" s="67">
        <v>100</v>
      </c>
      <c r="D20" s="70">
        <v>100</v>
      </c>
    </row>
    <row r="21" spans="1:4" x14ac:dyDescent="0.25">
      <c r="A21" s="65" t="s">
        <v>724</v>
      </c>
      <c r="B21" s="69" t="s">
        <v>725</v>
      </c>
      <c r="C21" s="67">
        <v>100</v>
      </c>
      <c r="D21" s="70">
        <v>100</v>
      </c>
    </row>
    <row r="22" spans="1:4" x14ac:dyDescent="0.25">
      <c r="A22" s="65" t="s">
        <v>726</v>
      </c>
      <c r="B22" s="69" t="s">
        <v>727</v>
      </c>
      <c r="C22" s="67">
        <v>100</v>
      </c>
      <c r="D22" s="70">
        <v>100</v>
      </c>
    </row>
    <row r="23" spans="1:4" x14ac:dyDescent="0.25">
      <c r="A23" s="65" t="s">
        <v>728</v>
      </c>
      <c r="B23" s="69" t="s">
        <v>729</v>
      </c>
      <c r="C23" s="67">
        <v>100</v>
      </c>
      <c r="D23" s="70">
        <v>100</v>
      </c>
    </row>
    <row r="24" spans="1:4" x14ac:dyDescent="0.25">
      <c r="A24" s="65" t="s">
        <v>730</v>
      </c>
      <c r="B24" s="69" t="s">
        <v>731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8" t="str">
        <f>"SHARE FUTURES INTRA-COMMODITY (Inter-Month) SPREAD CHARGES EFFECTIVE ON "&amp;'OPTIONS - MARGIN INTERVALS'!A1</f>
        <v>SHARE FUTURES INTRA-COMMODITY (Inter-Month) SPREAD CHARGES EFFECTIVE ON APRIL 5, 2023</v>
      </c>
      <c r="B30" s="149"/>
      <c r="C30" s="149"/>
      <c r="D30" s="150"/>
    </row>
    <row r="31" spans="1:4" ht="15" customHeight="1" x14ac:dyDescent="0.25">
      <c r="A31" s="151" t="s">
        <v>17</v>
      </c>
      <c r="B31" s="153" t="s">
        <v>12</v>
      </c>
      <c r="C31" s="153" t="s">
        <v>18</v>
      </c>
      <c r="D31" s="153" t="s">
        <v>19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67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89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111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163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507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167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183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363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277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333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279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327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329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471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337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391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397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117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139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451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359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566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101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481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501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523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543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606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159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325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654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650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61"/>
      <c r="B1" s="162"/>
      <c r="C1" s="163"/>
    </row>
    <row r="2" spans="1:3" ht="50.1" customHeight="1" thickBot="1" x14ac:dyDescent="0.3">
      <c r="A2" s="148" t="str">
        <f>"INTER-COMMODITY SPREAD CHARGES EFFECTIVE ON "&amp;'OPTIONS - MARGIN INTERVALS'!A1</f>
        <v>INTER-COMMODITY SPREAD CHARGES EFFECTIVE ON APRIL 5, 2023</v>
      </c>
      <c r="B2" s="149"/>
      <c r="C2" s="150"/>
    </row>
    <row r="3" spans="1:3" ht="12.75" customHeight="1" x14ac:dyDescent="0.25">
      <c r="A3" s="164" t="s">
        <v>24</v>
      </c>
      <c r="B3" s="165" t="s">
        <v>25</v>
      </c>
      <c r="C3" s="166" t="s">
        <v>26</v>
      </c>
    </row>
    <row r="4" spans="1:3" ht="45.75" customHeight="1" x14ac:dyDescent="0.25">
      <c r="A4" s="151"/>
      <c r="B4" s="153"/>
      <c r="C4" s="167"/>
    </row>
    <row r="5" spans="1:3" x14ac:dyDescent="0.25">
      <c r="A5" s="75" t="s">
        <v>927</v>
      </c>
      <c r="B5" s="76">
        <v>0.2</v>
      </c>
      <c r="C5" s="77">
        <v>0.2</v>
      </c>
    </row>
    <row r="6" spans="1:3" x14ac:dyDescent="0.25">
      <c r="A6" s="75" t="s">
        <v>928</v>
      </c>
      <c r="B6" s="76">
        <v>0.9</v>
      </c>
      <c r="C6" s="77">
        <v>0.9</v>
      </c>
    </row>
    <row r="7" spans="1:3" x14ac:dyDescent="0.25">
      <c r="A7" s="75" t="s">
        <v>929</v>
      </c>
      <c r="B7" s="76">
        <v>1</v>
      </c>
      <c r="C7" s="77">
        <v>1</v>
      </c>
    </row>
    <row r="8" spans="1:3" x14ac:dyDescent="0.25">
      <c r="A8" s="75" t="s">
        <v>930</v>
      </c>
      <c r="B8" s="76">
        <v>0.9</v>
      </c>
      <c r="C8" s="77">
        <v>0.9</v>
      </c>
    </row>
    <row r="9" spans="1:3" x14ac:dyDescent="0.25">
      <c r="A9" s="75" t="s">
        <v>931</v>
      </c>
      <c r="B9" s="76">
        <v>0.9</v>
      </c>
      <c r="C9" s="77">
        <v>0.9</v>
      </c>
    </row>
    <row r="10" spans="1:3" x14ac:dyDescent="0.25">
      <c r="A10" s="75" t="s">
        <v>932</v>
      </c>
      <c r="B10" s="76">
        <v>0</v>
      </c>
      <c r="C10" s="77">
        <v>0</v>
      </c>
    </row>
    <row r="11" spans="1:3" x14ac:dyDescent="0.25">
      <c r="A11" s="75" t="s">
        <v>933</v>
      </c>
      <c r="B11" s="76">
        <v>0</v>
      </c>
      <c r="C11" s="77">
        <v>0</v>
      </c>
    </row>
    <row r="12" spans="1:3" x14ac:dyDescent="0.25">
      <c r="A12" s="75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B20" sqref="B20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8" t="s">
        <v>934</v>
      </c>
      <c r="B1" s="168"/>
      <c r="C1" s="168"/>
      <c r="D1" s="168"/>
      <c r="E1" s="168"/>
      <c r="F1" s="168"/>
    </row>
    <row r="2" spans="1:6" ht="50.1" customHeight="1" x14ac:dyDescent="0.25">
      <c r="A2" s="169" t="str">
        <f>"INTERVALLES DE MARGE EN VIGUEUR LE "&amp;A1</f>
        <v>INTERVALLES DE MARGE EN VIGUEUR LE 5 AVRIL 2023</v>
      </c>
      <c r="B2" s="169"/>
      <c r="C2" s="169"/>
      <c r="D2" s="169"/>
      <c r="E2" s="169"/>
      <c r="F2" s="169"/>
    </row>
    <row r="3" spans="1:6" ht="12.75" customHeight="1" x14ac:dyDescent="0.25">
      <c r="A3" s="170" t="s">
        <v>27</v>
      </c>
      <c r="B3" s="170" t="s">
        <v>21</v>
      </c>
      <c r="C3" s="170" t="s">
        <v>28</v>
      </c>
      <c r="D3" s="170" t="s">
        <v>29</v>
      </c>
      <c r="E3" s="170" t="s">
        <v>30</v>
      </c>
      <c r="F3" s="170" t="s">
        <v>31</v>
      </c>
    </row>
    <row r="4" spans="1:6" ht="15.75" thickBot="1" x14ac:dyDescent="0.3">
      <c r="A4" s="170"/>
      <c r="B4" s="170"/>
      <c r="C4" s="170"/>
      <c r="D4" s="170"/>
      <c r="E4" s="170"/>
      <c r="F4" s="170"/>
    </row>
    <row r="5" spans="1:6" x14ac:dyDescent="0.25">
      <c r="A5" s="37" t="s">
        <v>40</v>
      </c>
      <c r="B5" s="38" t="s">
        <v>935</v>
      </c>
      <c r="C5" s="64">
        <v>0.12874379193995422</v>
      </c>
      <c r="D5" s="40">
        <v>0.12840049669738504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0.15243739914274243</v>
      </c>
      <c r="D6" s="45">
        <v>0.15223536113922193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0.26137838192079105</v>
      </c>
      <c r="D7" s="50">
        <v>0.26134113255477626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5.9584561286418342E-2</v>
      </c>
      <c r="D8" s="50">
        <v>5.9415784794085311E-2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0.16813485653610877</v>
      </c>
      <c r="D9" s="50">
        <v>0.16816214275883865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0.10243020755177851</v>
      </c>
      <c r="D10" s="50">
        <v>0.10243576713262682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0.14225151533002789</v>
      </c>
      <c r="D11" s="50">
        <v>0.14227107045840726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0.17654585919899488</v>
      </c>
      <c r="D12" s="50">
        <v>0.17654709913573075</v>
      </c>
      <c r="E12" s="51">
        <v>0</v>
      </c>
      <c r="F12" s="52">
        <v>0</v>
      </c>
    </row>
    <row r="13" spans="1:6" x14ac:dyDescent="0.25">
      <c r="A13" s="48" t="s">
        <v>56</v>
      </c>
      <c r="B13" s="49" t="s">
        <v>57</v>
      </c>
      <c r="C13" s="39">
        <v>0.1133084035588957</v>
      </c>
      <c r="D13" s="50">
        <v>0.1134476192596261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0.11793261796654948</v>
      </c>
      <c r="D14" s="50">
        <v>0.11787514758805397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7.7487448421743182E-2</v>
      </c>
      <c r="D15" s="50">
        <v>7.7241247473913505E-2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9.563463982613768E-2</v>
      </c>
      <c r="D16" s="50">
        <v>9.6235698175963155E-2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0.13540173502697211</v>
      </c>
      <c r="D17" s="50">
        <v>0.13506953323875009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937</v>
      </c>
      <c r="C18" s="39">
        <v>0.13459018217861002</v>
      </c>
      <c r="D18" s="50">
        <v>0.13423185076874933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0.12193114579102782</v>
      </c>
      <c r="D19" s="50">
        <v>0.1226867038937509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0.15025864828209556</v>
      </c>
      <c r="D20" s="50">
        <v>0.15023733043296167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0.22376801157496368</v>
      </c>
      <c r="D21" s="50">
        <v>0.22366031648245441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7.0146638594185198E-2</v>
      </c>
      <c r="D22" s="50">
        <v>7.0134214533611447E-2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0.13921986702028058</v>
      </c>
      <c r="D23" s="50">
        <v>0.13886436925293255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0.1104981298530152</v>
      </c>
      <c r="D24" s="50">
        <v>0.11008723941885219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9.9463042023333434E-2</v>
      </c>
      <c r="D25" s="50">
        <v>9.9246980205301871E-2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0.13693676750004291</v>
      </c>
      <c r="D26" s="50">
        <v>0.13732395480986367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0.15595853995194461</v>
      </c>
      <c r="D27" s="50">
        <v>0.15548556973414332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938</v>
      </c>
      <c r="C28" s="39">
        <v>0.16333513236077515</v>
      </c>
      <c r="D28" s="50">
        <v>0.16313723998484778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939</v>
      </c>
      <c r="C29" s="39">
        <v>6.1053473095586848E-2</v>
      </c>
      <c r="D29" s="50">
        <v>6.0960947771828186E-2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91</v>
      </c>
      <c r="C30" s="39">
        <v>0.11868303039815062</v>
      </c>
      <c r="D30" s="50">
        <v>0.11819939705547822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7.4501808030550301E-2</v>
      </c>
      <c r="D31" s="50">
        <v>7.4287086217178569E-2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6.7742456019789232E-2</v>
      </c>
      <c r="D32" s="50">
        <v>7.0679156564609574E-2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0.11936581083232432</v>
      </c>
      <c r="D33" s="50">
        <v>0.12017312416696603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0.19845805299949784</v>
      </c>
      <c r="D34" s="50">
        <v>0.1983557923863761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940</v>
      </c>
      <c r="C35" s="39">
        <v>7.9310507662692792E-2</v>
      </c>
      <c r="D35" s="50">
        <v>7.9028145091626575E-2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0.15043984632753135</v>
      </c>
      <c r="D36" s="50">
        <v>0.15054731411946187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0.37969401343525688</v>
      </c>
      <c r="D37" s="50">
        <v>0.37891902221811602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0.20204102823456227</v>
      </c>
      <c r="D38" s="50">
        <v>0.202045984425236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9.9606901928837352E-2</v>
      </c>
      <c r="D39" s="50">
        <v>9.9750814836129659E-2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941</v>
      </c>
      <c r="C40" s="39">
        <v>7.3498631505315423E-2</v>
      </c>
      <c r="D40" s="50">
        <v>7.3441295537541446E-2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9.8021092586354594E-2</v>
      </c>
      <c r="D41" s="50">
        <v>9.7907455898630563E-2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9.5207321789854416E-2</v>
      </c>
      <c r="D42" s="50">
        <v>9.5216615899008469E-2</v>
      </c>
      <c r="E42" s="51">
        <v>0</v>
      </c>
      <c r="F42" s="52">
        <v>1</v>
      </c>
    </row>
    <row r="43" spans="1:6" x14ac:dyDescent="0.25">
      <c r="A43" s="48" t="s">
        <v>116</v>
      </c>
      <c r="B43" s="49" t="s">
        <v>944</v>
      </c>
      <c r="C43" s="39">
        <v>7.0988223965990027E-2</v>
      </c>
      <c r="D43" s="50">
        <v>7.093164745644813E-2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0.24645218238064132</v>
      </c>
      <c r="D44" s="50">
        <v>0.24603877020637752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0.24634378688494088</v>
      </c>
      <c r="D45" s="50">
        <v>0.245932840141494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0.24683835314010347</v>
      </c>
      <c r="D46" s="50">
        <v>0.2464092621069339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0.16319157091848138</v>
      </c>
      <c r="D47" s="50">
        <v>0.1632208366089862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0.16729969946087148</v>
      </c>
      <c r="D48" s="50">
        <v>0.16699173098255227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0.10701678423643916</v>
      </c>
      <c r="D49" s="50">
        <v>0.10673235007355951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7.0783611022657816E-2</v>
      </c>
      <c r="D50" s="50">
        <v>7.0757043223329846E-2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0.12667708118111093</v>
      </c>
      <c r="D51" s="50">
        <v>0.12646835775793663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945</v>
      </c>
      <c r="C52" s="39">
        <v>7.8739329103706596E-2</v>
      </c>
      <c r="D52" s="50">
        <v>7.940526985977614E-2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7.2851281354762307E-2</v>
      </c>
      <c r="D53" s="50">
        <v>7.2849844731380606E-2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946</v>
      </c>
      <c r="C54" s="39">
        <v>0.12642440182212247</v>
      </c>
      <c r="D54" s="50">
        <v>0.12581578864279536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0.15031977462299528</v>
      </c>
      <c r="D55" s="50">
        <v>0.14985960358101696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0.11174773130206292</v>
      </c>
      <c r="D56" s="50">
        <v>0.11175969509206962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0.211775588254804</v>
      </c>
      <c r="D57" s="50">
        <v>0.2114125212694232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0.10751641920554933</v>
      </c>
      <c r="D58" s="50">
        <v>0.10792076920906482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0.10810919853302728</v>
      </c>
      <c r="D59" s="50">
        <v>0.10798152963984636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947</v>
      </c>
      <c r="C60" s="39">
        <v>5.4396665940527909E-2</v>
      </c>
      <c r="D60" s="50">
        <v>5.4399192191435138E-2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0.21854100414928612</v>
      </c>
      <c r="D61" s="58">
        <v>0.21798861244845838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0.1044084030877117</v>
      </c>
      <c r="D62" s="58">
        <v>0.10417363257996202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0.18303212335370261</v>
      </c>
      <c r="D63" s="58">
        <v>0.18393483669017074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948</v>
      </c>
      <c r="C64" s="79">
        <v>0.13399260072352365</v>
      </c>
      <c r="D64" s="58">
        <v>0.1335463056096545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0.12156526818990357</v>
      </c>
      <c r="D65" s="58">
        <v>0.12177252718847037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949</v>
      </c>
      <c r="C66" s="39">
        <v>7.9654219087749251E-2</v>
      </c>
      <c r="D66" s="58">
        <v>7.9509914912699764E-2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0.12547254719224377</v>
      </c>
      <c r="D67" s="50">
        <v>0.12817171347000578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5.9083951833443824E-2</v>
      </c>
      <c r="D68" s="50">
        <v>5.8903336864518797E-2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951</v>
      </c>
      <c r="C69" s="39">
        <v>7.7519976036959592E-2</v>
      </c>
      <c r="D69" s="50">
        <v>7.7300409068870049E-2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0.14062653577036091</v>
      </c>
      <c r="D70" s="50">
        <v>0.14243559015028764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7.1092145955285097E-2</v>
      </c>
      <c r="D71" s="50">
        <v>7.090521671837699E-2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0.18984214316813594</v>
      </c>
      <c r="D72" s="50">
        <v>0.18980041164252301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7.0614522751409392E-2</v>
      </c>
      <c r="D73" s="50">
        <v>7.0406312372065127E-2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0.23397757980978193</v>
      </c>
      <c r="D74" s="50">
        <v>0.23332031271586118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0.10417288769112819</v>
      </c>
      <c r="D75" s="50">
        <v>0.10396785090382854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952</v>
      </c>
      <c r="C76" s="39">
        <v>7.672890369927364E-2</v>
      </c>
      <c r="D76" s="50">
        <v>7.6567127759379461E-2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0.18420106396009447</v>
      </c>
      <c r="D77" s="50">
        <v>0.1835463049909638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6.2622367037606028E-2</v>
      </c>
      <c r="D78" s="50">
        <v>6.2485326759030881E-2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0.16162426718829848</v>
      </c>
      <c r="D79" s="50">
        <v>0.16506575507280846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191</v>
      </c>
      <c r="C80" s="39">
        <v>9.2143031751126217E-2</v>
      </c>
      <c r="D80" s="50">
        <v>9.1891628242503104E-2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0.24389352047153012</v>
      </c>
      <c r="D81" s="50">
        <v>0.2439254277478238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0.11499352195939692</v>
      </c>
      <c r="D82" s="50">
        <v>0.11470246582060666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9.0752853887139676E-2</v>
      </c>
      <c r="D83" s="50">
        <v>9.0523499077092728E-2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0.13617272752825832</v>
      </c>
      <c r="D84" s="50">
        <v>0.13571315427100961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8.5999190903346873E-2</v>
      </c>
      <c r="D85" s="50">
        <v>8.5749845609492115E-2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0.1729909553126304</v>
      </c>
      <c r="D86" s="50">
        <v>0.17242445874107956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6.4761624894250108E-2</v>
      </c>
      <c r="D87" s="50">
        <v>6.454278643489228E-2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0.10624212456541575</v>
      </c>
      <c r="D88" s="50">
        <v>0.10623563781261991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0.18765584092037663</v>
      </c>
      <c r="D89" s="50">
        <v>0.18791191813655492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8.7224392260493583E-2</v>
      </c>
      <c r="D90" s="50">
        <v>8.7140407524311153E-2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0.24613546057256533</v>
      </c>
      <c r="D91" s="50">
        <v>0.24569649692171833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0.17873033874249974</v>
      </c>
      <c r="D92" s="50">
        <v>0.17817015645393808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0.17604927503318116</v>
      </c>
      <c r="D93" s="50">
        <v>0.1760620039607505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219</v>
      </c>
      <c r="C94" s="39">
        <v>0.14118733444536918</v>
      </c>
      <c r="D94" s="50">
        <v>0.14117087241332565</v>
      </c>
      <c r="E94" s="51">
        <v>0</v>
      </c>
      <c r="F94" s="52">
        <v>0</v>
      </c>
    </row>
    <row r="95" spans="1:6" x14ac:dyDescent="0.25">
      <c r="A95" s="48" t="s">
        <v>220</v>
      </c>
      <c r="B95" s="49" t="s">
        <v>221</v>
      </c>
      <c r="C95" s="39">
        <v>0.11326337452444114</v>
      </c>
      <c r="D95" s="50">
        <v>0.11301121942338237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0.25651455731488382</v>
      </c>
      <c r="D96" s="50">
        <v>0.25629898943027474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0.29264855550081809</v>
      </c>
      <c r="D97" s="50">
        <v>0.29266138301913053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0.15106626204083762</v>
      </c>
      <c r="D98" s="50">
        <v>0.15091716702500718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6.3060210369463549E-2</v>
      </c>
      <c r="D99" s="50">
        <v>6.2915716684241049E-2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6.5560245588838884E-2</v>
      </c>
      <c r="D100" s="50">
        <v>6.5565988635711114E-2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6.017532616041698E-2</v>
      </c>
      <c r="D101" s="50">
        <v>6.0179984466091317E-2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0.22183956247454134</v>
      </c>
      <c r="D102" s="50">
        <v>0.22131264113455767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0.13403866312275353</v>
      </c>
      <c r="D103" s="50">
        <v>0.13404446711698867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0.20553951312696847</v>
      </c>
      <c r="D104" s="50">
        <v>0.20510815416405354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0.25934803363973552</v>
      </c>
      <c r="D105" s="50">
        <v>0.25872738187937927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0.26111081032671207</v>
      </c>
      <c r="D106" s="50">
        <v>0.26045559758228198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0.26171991819750295</v>
      </c>
      <c r="D107" s="50">
        <v>0.26110346476740703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0.26223824842544158</v>
      </c>
      <c r="D108" s="50">
        <v>0.26158770069562531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9.0829531063153418E-2</v>
      </c>
      <c r="D109" s="50">
        <v>9.0755110975985376E-2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6.4627753563604312E-2</v>
      </c>
      <c r="D110" s="50">
        <v>6.4452886315562924E-2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0.18425009194881295</v>
      </c>
      <c r="D111" s="50">
        <v>0.18421784815169759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0.2138530987181303</v>
      </c>
      <c r="D112" s="50">
        <v>0.21369691954888775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0.19895289444121741</v>
      </c>
      <c r="D113" s="50">
        <v>0.19897316735243395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0.10310864633389782</v>
      </c>
      <c r="D114" s="50">
        <v>0.10339542481123323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0.27326111705855799</v>
      </c>
      <c r="D115" s="50">
        <v>0.27286767995632077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0.198866261437775</v>
      </c>
      <c r="D116" s="50">
        <v>0.19820623600819826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0.10913707914424986</v>
      </c>
      <c r="D117" s="50">
        <v>0.10996203565604355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6.1419313281723509E-2</v>
      </c>
      <c r="D118" s="50">
        <v>6.1379083098480357E-2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9.4159443936540077E-2</v>
      </c>
      <c r="D119" s="50">
        <v>9.4540748501595315E-2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0.21748655687181104</v>
      </c>
      <c r="D120" s="50">
        <v>0.21705074996115392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9.7099384986949255E-2</v>
      </c>
      <c r="D121" s="50">
        <v>9.6879465308412765E-2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9.5363782507439335E-2</v>
      </c>
      <c r="D122" s="50">
        <v>9.510153866617406E-2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953</v>
      </c>
      <c r="C123" s="39">
        <v>6.2538199967977923E-2</v>
      </c>
      <c r="D123" s="50">
        <v>6.243198048287868E-2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0.13597868797858761</v>
      </c>
      <c r="D124" s="50">
        <v>0.13574705359570666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281</v>
      </c>
      <c r="C125" s="39">
        <v>0.39570993204660793</v>
      </c>
      <c r="D125" s="50">
        <v>0.39560282889704323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0.3137621612475941</v>
      </c>
      <c r="D126" s="50">
        <v>0.31304979422993384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0.15824993030857673</v>
      </c>
      <c r="D127" s="50">
        <v>0.15781501410884335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8.7806636855175896E-2</v>
      </c>
      <c r="D128" s="50">
        <v>8.7581716639102969E-2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7.6992963014853172E-2</v>
      </c>
      <c r="D129" s="50">
        <v>7.6860143471912556E-2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5.7453762020714214E-2</v>
      </c>
      <c r="D130" s="50">
        <v>5.7275713619757945E-2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0.1864616777100192</v>
      </c>
      <c r="D131" s="50">
        <v>0.18588599822896673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0.16841007968028915</v>
      </c>
      <c r="D132" s="50">
        <v>0.1677520338233417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955</v>
      </c>
      <c r="C133" s="39">
        <v>0.27026882002148161</v>
      </c>
      <c r="D133" s="50">
        <v>0.27024293475502503</v>
      </c>
      <c r="E133" s="51">
        <v>0</v>
      </c>
      <c r="F133" s="52">
        <v>1</v>
      </c>
    </row>
    <row r="134" spans="1:6" x14ac:dyDescent="0.25">
      <c r="A134" s="48" t="s">
        <v>298</v>
      </c>
      <c r="B134" s="49" t="s">
        <v>956</v>
      </c>
      <c r="C134" s="39">
        <v>0.23091646013095457</v>
      </c>
      <c r="D134" s="50">
        <v>0.23092634022749445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0.23145591351529138</v>
      </c>
      <c r="D135" s="50">
        <v>0.23146479945044984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958</v>
      </c>
      <c r="C136" s="39">
        <v>0.13417972730927408</v>
      </c>
      <c r="D136" s="50">
        <v>0.13415953852753829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959</v>
      </c>
      <c r="C137" s="39">
        <v>0.41347114307338168</v>
      </c>
      <c r="D137" s="50">
        <v>0.4124857098616756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960</v>
      </c>
      <c r="C138" s="39">
        <v>0.41526105723430173</v>
      </c>
      <c r="D138" s="50">
        <v>0.41436682128268465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961</v>
      </c>
      <c r="C139" s="39">
        <v>0.40646988718143101</v>
      </c>
      <c r="D139" s="50">
        <v>0.40535746233791475</v>
      </c>
      <c r="E139" s="51">
        <v>0</v>
      </c>
      <c r="F139" s="52">
        <v>1</v>
      </c>
    </row>
    <row r="140" spans="1:6" x14ac:dyDescent="0.25">
      <c r="A140" s="48" t="s">
        <v>310</v>
      </c>
      <c r="B140" s="49" t="s">
        <v>962</v>
      </c>
      <c r="C140" s="39">
        <v>0.24159475506244243</v>
      </c>
      <c r="D140" s="50">
        <v>0.24162636846579907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963</v>
      </c>
      <c r="C141" s="39">
        <v>8.0512532579700841E-2</v>
      </c>
      <c r="D141" s="50">
        <v>8.0505671172526466E-2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315</v>
      </c>
      <c r="C142" s="39">
        <v>3.2045814983003462E-2</v>
      </c>
      <c r="D142" s="50">
        <v>3.2055991179565257E-2</v>
      </c>
      <c r="E142" s="51">
        <v>0</v>
      </c>
      <c r="F142" s="52">
        <v>0</v>
      </c>
    </row>
    <row r="143" spans="1:6" x14ac:dyDescent="0.25">
      <c r="A143" s="48" t="s">
        <v>316</v>
      </c>
      <c r="B143" s="49" t="s">
        <v>317</v>
      </c>
      <c r="C143" s="39">
        <v>0.10595997843891602</v>
      </c>
      <c r="D143" s="50">
        <v>0.10597385908585318</v>
      </c>
      <c r="E143" s="51">
        <v>1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0.34892964693332629</v>
      </c>
      <c r="D144" s="50">
        <v>0.3477969399551985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321</v>
      </c>
      <c r="C145" s="39">
        <v>0.19227446912994139</v>
      </c>
      <c r="D145" s="50">
        <v>0.19298691226307299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964</v>
      </c>
      <c r="C146" s="39">
        <v>7.6361813190375105E-2</v>
      </c>
      <c r="D146" s="50">
        <v>7.6363639028999314E-2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965</v>
      </c>
      <c r="C147" s="39">
        <v>5.4829548997704911E-2</v>
      </c>
      <c r="D147" s="50">
        <v>5.4924189137059674E-2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966</v>
      </c>
      <c r="C148" s="39">
        <v>9.0620676785131624E-2</v>
      </c>
      <c r="D148" s="50">
        <v>9.0371665301466481E-2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967</v>
      </c>
      <c r="C149" s="39">
        <v>6.4414525125353769E-2</v>
      </c>
      <c r="D149" s="50">
        <v>6.4690287827385978E-2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331</v>
      </c>
      <c r="C150" s="39">
        <v>0.14809466619176398</v>
      </c>
      <c r="D150" s="50">
        <v>0.14756987880207842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968</v>
      </c>
      <c r="C151" s="39">
        <v>7.4442352586551366E-2</v>
      </c>
      <c r="D151" s="50">
        <v>7.4216530497910521E-2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335</v>
      </c>
      <c r="C152" s="39">
        <v>0.18946643740058144</v>
      </c>
      <c r="D152" s="50">
        <v>0.18931921002817581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969</v>
      </c>
      <c r="C153" s="39">
        <v>0.10555993039391906</v>
      </c>
      <c r="D153" s="50">
        <v>0.10800196490465078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339</v>
      </c>
      <c r="C154" s="39">
        <v>8.9860274567560641E-2</v>
      </c>
      <c r="D154" s="50">
        <v>8.9595774743894546E-2</v>
      </c>
      <c r="E154" s="51">
        <v>0</v>
      </c>
      <c r="F154" s="52">
        <v>0</v>
      </c>
    </row>
    <row r="155" spans="1:6" x14ac:dyDescent="0.25">
      <c r="A155" s="48" t="s">
        <v>340</v>
      </c>
      <c r="B155" s="49" t="s">
        <v>970</v>
      </c>
      <c r="C155" s="39">
        <v>9.2755650313177659E-2</v>
      </c>
      <c r="D155" s="50">
        <v>9.2761788634271897E-2</v>
      </c>
      <c r="E155" s="51">
        <v>0</v>
      </c>
      <c r="F155" s="52">
        <v>1</v>
      </c>
    </row>
    <row r="156" spans="1:6" x14ac:dyDescent="0.25">
      <c r="A156" s="48" t="s">
        <v>342</v>
      </c>
      <c r="B156" s="49" t="s">
        <v>343</v>
      </c>
      <c r="C156" s="39">
        <v>0.2059712470766594</v>
      </c>
      <c r="D156" s="50">
        <v>0.20545828847155517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0.15642907416301086</v>
      </c>
      <c r="D157" s="50">
        <v>0.15601592288241967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7.4849516629231228E-2</v>
      </c>
      <c r="D158" s="50">
        <v>7.4853082816388583E-2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0.18778881492708518</v>
      </c>
      <c r="D159" s="50">
        <v>0.18758534796223328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0.27633166072490212</v>
      </c>
      <c r="D160" s="50">
        <v>0.2763095155117038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0.11917829118276144</v>
      </c>
      <c r="D161" s="50">
        <v>0.11881542148158054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6.2560255834765155E-2</v>
      </c>
      <c r="D162" s="50">
        <v>6.2407547824988488E-2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0.2909205535108435</v>
      </c>
      <c r="D163" s="50">
        <v>0.29025667722070936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971</v>
      </c>
      <c r="C164" s="39">
        <v>8.3558187438008302E-2</v>
      </c>
      <c r="D164" s="50">
        <v>8.331776905428967E-2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972</v>
      </c>
      <c r="C165" s="39">
        <v>0.2092440229963714</v>
      </c>
      <c r="D165" s="50">
        <v>0.20925426831900903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973</v>
      </c>
      <c r="C166" s="39">
        <v>0.11730253189619014</v>
      </c>
      <c r="D166" s="50">
        <v>0.11694775437982871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0.12050320005184405</v>
      </c>
      <c r="D167" s="50">
        <v>0.12023266221048023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0.22311401150850699</v>
      </c>
      <c r="D168" s="50">
        <v>0.22305313469742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0.16501530931703964</v>
      </c>
      <c r="D169" s="50">
        <v>0.16535857192759099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974</v>
      </c>
      <c r="C170" s="39">
        <v>0.16888585207431933</v>
      </c>
      <c r="D170" s="50">
        <v>0.1684160537188204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975</v>
      </c>
      <c r="C171" s="39">
        <v>0.11362404879279114</v>
      </c>
      <c r="D171" s="50">
        <v>0.11305893485687576</v>
      </c>
      <c r="E171" s="51">
        <v>0</v>
      </c>
      <c r="F171" s="52">
        <v>1</v>
      </c>
    </row>
    <row r="172" spans="1:6" x14ac:dyDescent="0.25">
      <c r="A172" s="48" t="s">
        <v>374</v>
      </c>
      <c r="B172" s="49" t="s">
        <v>375</v>
      </c>
      <c r="C172" s="39">
        <v>0.15110791559132525</v>
      </c>
      <c r="D172" s="50">
        <v>0.15044102407947973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0.36469164278819455</v>
      </c>
      <c r="D173" s="50">
        <v>0.36319523792634401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0.14375256357220426</v>
      </c>
      <c r="D174" s="50">
        <v>0.14372185259111001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0.20672228162760378</v>
      </c>
      <c r="D175" s="50">
        <v>0.21020710244531554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976</v>
      </c>
      <c r="C176" s="79">
        <v>8.802146187728889E-2</v>
      </c>
      <c r="D176" s="50">
        <v>8.7847168209710003E-2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0.10443616664531513</v>
      </c>
      <c r="D177" s="58">
        <v>0.10490015788190234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0.11866264685501544</v>
      </c>
      <c r="D178" s="50">
        <v>0.11830780203130054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0.13710048451159501</v>
      </c>
      <c r="D179" s="50">
        <v>0.13666507140527406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977</v>
      </c>
      <c r="C180" s="39">
        <v>5.6186735292348702E-2</v>
      </c>
      <c r="D180" s="50">
        <v>5.6048506880258017E-2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9.9882098605211883E-2</v>
      </c>
      <c r="D181" s="50">
        <v>9.9565093945945649E-2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0.13477545508550443</v>
      </c>
      <c r="D182" s="50">
        <v>0.13431509968819857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978</v>
      </c>
      <c r="C183" s="39">
        <v>8.0932428738291068E-2</v>
      </c>
      <c r="D183" s="50">
        <v>8.0800579605472156E-2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399</v>
      </c>
      <c r="C184" s="39">
        <v>0.15445651974028199</v>
      </c>
      <c r="D184" s="50">
        <v>0.1542284402412315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0.2596261974552746</v>
      </c>
      <c r="D185" s="50">
        <v>0.25946430387213504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0.23021311836549721</v>
      </c>
      <c r="D186" s="50">
        <v>0.23029069186781073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0.11969898137282536</v>
      </c>
      <c r="D187" s="50">
        <v>0.11927078093521026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6.5498399792044373E-2</v>
      </c>
      <c r="D188" s="50">
        <v>6.5385937383506301E-2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0.313487623203765</v>
      </c>
      <c r="D189" s="50">
        <v>0.3150511067686565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0.13223389773685884</v>
      </c>
      <c r="D190" s="50">
        <v>0.13167907336516635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0.20174920748851446</v>
      </c>
      <c r="D191" s="50">
        <v>0.2016551953006547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8.1467717161385955E-2</v>
      </c>
      <c r="D192" s="50">
        <v>8.1259839633242709E-2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0.19207459674669614</v>
      </c>
      <c r="D193" s="50">
        <v>0.19153964917470673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0.18797448835511743</v>
      </c>
      <c r="D194" s="50">
        <v>0.18800265836147947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0.2238164676607334</v>
      </c>
      <c r="D195" s="50">
        <v>0.22318615434119968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0.24431288426903797</v>
      </c>
      <c r="D196" s="50">
        <v>0.24420449865442773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0.20453088179299461</v>
      </c>
      <c r="D197" s="50">
        <v>0.20418391011682877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0.10265522479873397</v>
      </c>
      <c r="D198" s="50">
        <v>0.10230070643971244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0.12850070625867896</v>
      </c>
      <c r="D199" s="50">
        <v>0.12864353565369563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0.27332310970973334</v>
      </c>
      <c r="D200" s="50">
        <v>0.27315932916113383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8.8460757401381845E-2</v>
      </c>
      <c r="D201" s="50">
        <v>8.828368173734491E-2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0.1966768082927616</v>
      </c>
      <c r="D202" s="50">
        <v>0.2023250617297494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0.14654185186031887</v>
      </c>
      <c r="D203" s="50">
        <v>0.14609775119950369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8.3350360608389212E-2</v>
      </c>
      <c r="D204" s="50">
        <v>8.3136910448137563E-2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0.1640026850385703</v>
      </c>
      <c r="D205" s="50">
        <v>0.16421595604536676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0.13156832480558633</v>
      </c>
      <c r="D206" s="50">
        <v>0.13142941938560465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0.10426740949259626</v>
      </c>
      <c r="D207" s="50">
        <v>0.10411344173244146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447</v>
      </c>
      <c r="C208" s="39">
        <v>7.9924982506132641E-2</v>
      </c>
      <c r="D208" s="50">
        <v>7.9886479612524749E-2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449</v>
      </c>
      <c r="C209" s="39">
        <v>0.15579980413447775</v>
      </c>
      <c r="D209" s="50">
        <v>0.15581130682464545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979</v>
      </c>
      <c r="C210" s="39">
        <v>7.5218772570918524E-2</v>
      </c>
      <c r="D210" s="50">
        <v>7.5039935763341115E-2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8.0760391635842144E-2</v>
      </c>
      <c r="D211" s="50">
        <v>8.0762793895976431E-2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0.16932214505503373</v>
      </c>
      <c r="D212" s="58">
        <v>0.16978295279327968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457</v>
      </c>
      <c r="C213" s="39">
        <v>0.10865425650701427</v>
      </c>
      <c r="D213" s="58">
        <v>0.10888430174966279</v>
      </c>
      <c r="E213" s="51">
        <v>0</v>
      </c>
      <c r="F213" s="52">
        <v>0</v>
      </c>
    </row>
    <row r="214" spans="1:6" x14ac:dyDescent="0.25">
      <c r="A214" s="48" t="s">
        <v>458</v>
      </c>
      <c r="B214" s="49" t="s">
        <v>459</v>
      </c>
      <c r="C214" s="39">
        <v>0.14556176147072092</v>
      </c>
      <c r="D214" s="50">
        <v>0.14646490357579373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0.29106633862967196</v>
      </c>
      <c r="D215" s="50">
        <v>0.2912003836075297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980</v>
      </c>
      <c r="C216" s="39">
        <v>7.681085236070348E-2</v>
      </c>
      <c r="D216" s="50">
        <v>7.6694151474239497E-2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7.1163548770178678E-2</v>
      </c>
      <c r="D217" s="50">
        <v>7.1154709628142604E-2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981</v>
      </c>
      <c r="C218" s="39">
        <v>9.3944196507580749E-2</v>
      </c>
      <c r="D218" s="50">
        <v>9.395084431065058E-2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982</v>
      </c>
      <c r="C219" s="39">
        <v>0.10878966527724909</v>
      </c>
      <c r="D219" s="50">
        <v>0.10848274289123584</v>
      </c>
      <c r="E219" s="51">
        <v>0</v>
      </c>
      <c r="F219" s="52">
        <v>1</v>
      </c>
    </row>
    <row r="220" spans="1:6" x14ac:dyDescent="0.25">
      <c r="A220" s="48" t="s">
        <v>470</v>
      </c>
      <c r="B220" s="49" t="s">
        <v>983</v>
      </c>
      <c r="C220" s="39">
        <v>6.6941325591852244E-2</v>
      </c>
      <c r="D220" s="50">
        <v>6.7254473261774042E-2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0.15246432560746828</v>
      </c>
      <c r="D221" s="50">
        <v>0.15199445950034574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6.4964987214589903E-2</v>
      </c>
      <c r="D222" s="50">
        <v>6.4864769716517237E-2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9.1435893857402653E-2</v>
      </c>
      <c r="D223" s="50">
        <v>9.1201953465262886E-2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984</v>
      </c>
      <c r="C224" s="39">
        <v>9.8389529074450546E-2</v>
      </c>
      <c r="D224" s="50">
        <v>9.849747103839869E-2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985</v>
      </c>
      <c r="C225" s="39">
        <v>6.9335040474067883E-2</v>
      </c>
      <c r="D225" s="50">
        <v>6.9459470721058639E-2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7.1094725412429116E-2</v>
      </c>
      <c r="D226" s="62">
        <v>7.0852475818156721E-2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0.15433591549453313</v>
      </c>
      <c r="D227" s="50">
        <v>0.15381639135181763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487</v>
      </c>
      <c r="C228" s="39">
        <v>0.16892141531069282</v>
      </c>
      <c r="D228" s="50">
        <v>0.16846422389903545</v>
      </c>
      <c r="E228" s="51">
        <v>0</v>
      </c>
      <c r="F228" s="52">
        <v>0</v>
      </c>
    </row>
    <row r="229" spans="1:6" x14ac:dyDescent="0.25">
      <c r="A229" s="48" t="s">
        <v>488</v>
      </c>
      <c r="B229" s="49" t="s">
        <v>489</v>
      </c>
      <c r="C229" s="39">
        <v>0.16488604538989718</v>
      </c>
      <c r="D229" s="50">
        <v>0.16490614102105033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0.20954594020445633</v>
      </c>
      <c r="D230" s="50">
        <v>0.2088946395352311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6.306993598976654E-2</v>
      </c>
      <c r="D231" s="50">
        <v>6.2856200734233911E-2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0.20227856957958107</v>
      </c>
      <c r="D232" s="50">
        <v>0.20168817459578689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0.12093352305627871</v>
      </c>
      <c r="D233" s="50">
        <v>0.12060226469757358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9.5225054770386189E-2</v>
      </c>
      <c r="D234" s="50">
        <v>9.4977806606130866E-2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986</v>
      </c>
      <c r="C235" s="39">
        <v>5.9789743349871492E-2</v>
      </c>
      <c r="D235" s="50">
        <v>5.9592038867630613E-2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987</v>
      </c>
      <c r="C236" s="39">
        <v>7.2586506361050768E-2</v>
      </c>
      <c r="D236" s="50">
        <v>7.2468623076364841E-2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0.10700296328774564</v>
      </c>
      <c r="D237" s="50">
        <v>0.10668146060677833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988</v>
      </c>
      <c r="C238" s="39">
        <v>9.6993534392872158E-2</v>
      </c>
      <c r="D238" s="50">
        <v>9.6698651063556573E-2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0.17776214602716578</v>
      </c>
      <c r="D239" s="50">
        <v>0.17739670153294221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9.2833932455196069E-2</v>
      </c>
      <c r="D240" s="50">
        <v>9.2649449408615608E-2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7.18653604237941E-2</v>
      </c>
      <c r="D241" s="50">
        <v>7.168328666780488E-2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0.17378151439501133</v>
      </c>
      <c r="D242" s="50">
        <v>0.17360308839309485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0.13952711823055519</v>
      </c>
      <c r="D243" s="50">
        <v>0.1392566659833222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0.16572432892525812</v>
      </c>
      <c r="D244" s="50">
        <v>0.1654459297708642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9.4711991770587506E-2</v>
      </c>
      <c r="D245" s="50">
        <v>9.4477266747537231E-2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989</v>
      </c>
      <c r="C246" s="39">
        <v>0.12176654390140437</v>
      </c>
      <c r="D246" s="50">
        <v>0.1237064876478404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0.18108437315074194</v>
      </c>
      <c r="D247" s="50">
        <v>0.18103339050267886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0.18297301425620999</v>
      </c>
      <c r="D248" s="50">
        <v>0.18262324292139076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990</v>
      </c>
      <c r="C249" s="39">
        <v>6.0959902447410938E-2</v>
      </c>
      <c r="D249" s="50">
        <v>6.1005070753897973E-2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991</v>
      </c>
      <c r="C250" s="39">
        <v>5.4562182221354144E-2</v>
      </c>
      <c r="D250" s="50">
        <v>5.4629675136864647E-2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992</v>
      </c>
      <c r="C251" s="39">
        <v>5.1995651046887109E-2</v>
      </c>
      <c r="D251" s="50">
        <v>5.1994729682638303E-2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5.4466530673749819E-2</v>
      </c>
      <c r="D252" s="50">
        <v>5.4348672006739263E-2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9.0923379742720981E-2</v>
      </c>
      <c r="D253" s="50">
        <v>9.0652326767092964E-2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0.11687042053256123</v>
      </c>
      <c r="D254" s="50">
        <v>0.11650689338322436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0.10868609110253662</v>
      </c>
      <c r="D255" s="50">
        <v>0.10837509178595903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993</v>
      </c>
      <c r="C256" s="39">
        <v>7.1281809283022191E-2</v>
      </c>
      <c r="D256" s="50">
        <v>7.1771184877263361E-2</v>
      </c>
      <c r="E256" s="51">
        <v>0</v>
      </c>
      <c r="F256" s="52">
        <v>0</v>
      </c>
    </row>
    <row r="257" spans="1:6" x14ac:dyDescent="0.25">
      <c r="A257" s="48" t="s">
        <v>542</v>
      </c>
      <c r="B257" s="49" t="s">
        <v>994</v>
      </c>
      <c r="C257" s="39">
        <v>0.11270643653604202</v>
      </c>
      <c r="D257" s="50">
        <v>0.11348020729059227</v>
      </c>
      <c r="E257" s="51">
        <v>1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0.12652154720813216</v>
      </c>
      <c r="D258" s="50">
        <v>0.12647826672969892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0.17428282018397229</v>
      </c>
      <c r="D259" s="50">
        <v>0.19411673898260992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550</v>
      </c>
      <c r="C260" s="79">
        <v>0.10577569970746151</v>
      </c>
      <c r="D260" s="50">
        <v>0.10590292543293321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7.4195197203270016E-2</v>
      </c>
      <c r="D261" s="50">
        <v>7.4245774171654982E-2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0.11821281532124669</v>
      </c>
      <c r="D262" s="50">
        <v>0.11797786706365779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0.23746702805423095</v>
      </c>
      <c r="D263" s="50">
        <v>0.23734103484919952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0.13424574187968902</v>
      </c>
      <c r="D264" s="50">
        <v>0.1338537809541317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0.10756347977833139</v>
      </c>
      <c r="D265" s="58">
        <v>0.10755168533006643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9.9152228354411981E-2</v>
      </c>
      <c r="D266" s="58">
        <v>9.9174320428100315E-2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564</v>
      </c>
      <c r="C267" s="39">
        <v>7.2083431996618444E-2</v>
      </c>
      <c r="D267" s="50">
        <v>7.1909333767699327E-2</v>
      </c>
      <c r="E267" s="51">
        <v>0</v>
      </c>
      <c r="F267" s="52">
        <v>0</v>
      </c>
    </row>
    <row r="268" spans="1:6" x14ac:dyDescent="0.25">
      <c r="A268" s="48" t="s">
        <v>565</v>
      </c>
      <c r="B268" s="49" t="s">
        <v>995</v>
      </c>
      <c r="C268" s="39">
        <v>7.2815850984727454E-2</v>
      </c>
      <c r="D268" s="50">
        <v>7.2712158533753637E-2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0.11589416195311647</v>
      </c>
      <c r="D269" s="50">
        <v>0.11589900036788268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0.18998394385699277</v>
      </c>
      <c r="D270" s="50">
        <v>0.18996916621242835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0.21850837524808644</v>
      </c>
      <c r="D271" s="50">
        <v>0.21793578010460171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574</v>
      </c>
      <c r="C272" s="39">
        <v>0.10791394616714894</v>
      </c>
      <c r="D272" s="50">
        <v>0.10755224583565409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996</v>
      </c>
      <c r="C273" s="39">
        <v>2.979329714492579E-2</v>
      </c>
      <c r="D273" s="50">
        <v>2.9828689203303241E-2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2.3689205967779011E-2</v>
      </c>
      <c r="D274" s="50">
        <v>2.3681198977830494E-2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0.14408745093351558</v>
      </c>
      <c r="D275" s="50">
        <v>0.14417902983711411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6.0072948336386996E-2</v>
      </c>
      <c r="D276" s="50">
        <v>5.9927107137746433E-2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0.1707919641020626</v>
      </c>
      <c r="D277" s="50">
        <v>0.17024452486236596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997</v>
      </c>
      <c r="C278" s="39">
        <v>0.33302526842731101</v>
      </c>
      <c r="D278" s="50">
        <v>0.33300866188337491</v>
      </c>
      <c r="E278" s="51">
        <v>0</v>
      </c>
      <c r="F278" s="52">
        <v>1</v>
      </c>
    </row>
    <row r="279" spans="1:6" x14ac:dyDescent="0.25">
      <c r="A279" s="48" t="s">
        <v>587</v>
      </c>
      <c r="B279" s="49" t="s">
        <v>588</v>
      </c>
      <c r="C279" s="39">
        <v>0.5977259548751932</v>
      </c>
      <c r="D279" s="50">
        <v>0.5975406013307718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1.0411734341657482E-2</v>
      </c>
      <c r="D280" s="50">
        <v>1.039528259401021E-2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1.1970998270412998E-2</v>
      </c>
      <c r="D281" s="50">
        <v>1.1971419503308368E-2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7.9129988752166577E-2</v>
      </c>
      <c r="D282" s="50">
        <v>7.8976714690257216E-2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0.15846066837763417</v>
      </c>
      <c r="D283" s="58">
        <v>0.16007402509457136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0.22095037549507693</v>
      </c>
      <c r="D284" s="58">
        <v>0.22040290284371589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0.22515270966380083</v>
      </c>
      <c r="D285" s="58">
        <v>0.22453750585652502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0.1350876257559103</v>
      </c>
      <c r="D286" s="58">
        <v>0.13509836473149939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0.12843627633048699</v>
      </c>
      <c r="D287" s="50">
        <v>0.12780956123096759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998</v>
      </c>
      <c r="C288" s="39">
        <v>6.1029889180613861E-2</v>
      </c>
      <c r="D288" s="58">
        <v>6.0873562666083368E-2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0.1356833948822839</v>
      </c>
      <c r="D289" s="50">
        <v>0.13552176049536219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0.22629754213340292</v>
      </c>
      <c r="D290" s="50">
        <v>0.22559584216560719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7.7806626362867046E-2</v>
      </c>
      <c r="D291" s="50">
        <v>7.7617612489722834E-2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0.10416204162603387</v>
      </c>
      <c r="D292" s="50">
        <v>0.10382279312109706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999</v>
      </c>
      <c r="C293" s="39">
        <v>7.3589832776107478E-2</v>
      </c>
      <c r="D293" s="50">
        <v>7.3378345137029261E-2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618</v>
      </c>
      <c r="C294" s="39">
        <v>0.31167623155428065</v>
      </c>
      <c r="D294" s="50">
        <v>0.31159907327940534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2.0129837152465333E-2</v>
      </c>
      <c r="D295" s="50">
        <v>2.0232091401312595E-2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4.5972056683524165E-2</v>
      </c>
      <c r="D296" s="50">
        <v>4.5873319277767076E-2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0.11064469318319126</v>
      </c>
      <c r="D297" s="50">
        <v>0.11243737173735144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5.7633917763830318E-2</v>
      </c>
      <c r="D298" s="50">
        <v>5.7593158970420062E-2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628</v>
      </c>
      <c r="C299" s="39">
        <v>0.11370543453591785</v>
      </c>
      <c r="D299" s="50">
        <v>0.1134749874278629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5.3346510253297244E-2</v>
      </c>
      <c r="D300" s="50">
        <v>5.3371157685453162E-2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5.6921332236339155E-2</v>
      </c>
      <c r="D301" s="50">
        <v>5.6792785207854093E-2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5.1622474094986888E-2</v>
      </c>
      <c r="D302" s="50">
        <v>5.173103641158714E-2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6.2967660022267613E-2</v>
      </c>
      <c r="D303" s="50">
        <v>6.2813880450060339E-2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1.0728318748217119E-2</v>
      </c>
      <c r="D304" s="50">
        <v>1.071375591394139E-2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6.5968980193127913E-2</v>
      </c>
      <c r="D305" s="50">
        <v>6.5799547184024587E-2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8.4789230470443733E-2</v>
      </c>
      <c r="D306" s="50">
        <v>8.4529813236716128E-2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1000</v>
      </c>
      <c r="C307" s="39"/>
      <c r="D307" s="50">
        <v>0.16720595926537468</v>
      </c>
      <c r="E307" s="55">
        <v>0</v>
      </c>
      <c r="F307" s="52">
        <v>1</v>
      </c>
    </row>
    <row r="308" spans="1:6" x14ac:dyDescent="0.25">
      <c r="A308" s="48" t="s">
        <v>645</v>
      </c>
      <c r="B308" s="49" t="s">
        <v>646</v>
      </c>
      <c r="C308" s="39">
        <v>2.3881507824212691E-2</v>
      </c>
      <c r="D308" s="50">
        <v>2.3815890456948659E-2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0.12050046491117486</v>
      </c>
      <c r="D309" s="50">
        <v>0.1202709630253927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1001</v>
      </c>
      <c r="C310" s="39">
        <v>5.5463084510910282E-2</v>
      </c>
      <c r="D310" s="50">
        <v>5.5453176068136857E-2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5.5398927107392928E-2</v>
      </c>
      <c r="D311" s="50">
        <v>5.5151263729719409E-2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1002</v>
      </c>
      <c r="C312" s="39">
        <v>6.0666449876608339E-2</v>
      </c>
      <c r="D312" s="50">
        <v>6.0712960251981744E-2</v>
      </c>
      <c r="E312" s="51">
        <v>0</v>
      </c>
      <c r="F312" s="52">
        <v>0</v>
      </c>
    </row>
    <row r="313" spans="1:6" x14ac:dyDescent="0.25">
      <c r="A313" s="48" t="s">
        <v>653</v>
      </c>
      <c r="B313" s="49" t="s">
        <v>1003</v>
      </c>
      <c r="C313" s="39">
        <v>9.5922079583261641E-2</v>
      </c>
      <c r="D313" s="50">
        <v>9.599561894376632E-2</v>
      </c>
      <c r="E313" s="51">
        <v>1</v>
      </c>
      <c r="F313" s="52">
        <v>0</v>
      </c>
    </row>
    <row r="314" spans="1:6" x14ac:dyDescent="0.25">
      <c r="A314" s="48" t="s">
        <v>656</v>
      </c>
      <c r="B314" s="57" t="s">
        <v>657</v>
      </c>
      <c r="C314" s="39">
        <v>4.1915307302105666E-2</v>
      </c>
      <c r="D314" s="50">
        <v>4.1743211347264629E-2</v>
      </c>
      <c r="E314" s="51">
        <v>0</v>
      </c>
      <c r="F314" s="52">
        <v>0</v>
      </c>
    </row>
    <row r="315" spans="1:6" x14ac:dyDescent="0.25">
      <c r="A315" s="48" t="s">
        <v>658</v>
      </c>
      <c r="B315" s="49" t="s">
        <v>659</v>
      </c>
      <c r="C315" s="39">
        <v>4.8162148068102283E-2</v>
      </c>
      <c r="D315" s="50">
        <v>4.8056044104219403E-2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661</v>
      </c>
      <c r="C316" s="39">
        <v>3.5300913157300377E-2</v>
      </c>
      <c r="D316" s="50">
        <v>3.5302855146728485E-2</v>
      </c>
      <c r="E316" s="51">
        <v>0</v>
      </c>
      <c r="F316" s="52">
        <v>0</v>
      </c>
    </row>
    <row r="317" spans="1:6" x14ac:dyDescent="0.25">
      <c r="A317" s="48" t="s">
        <v>662</v>
      </c>
      <c r="B317" s="57" t="s">
        <v>663</v>
      </c>
      <c r="C317" s="39">
        <v>8.8385256451240374E-2</v>
      </c>
      <c r="D317" s="50">
        <v>8.8114961705739153E-2</v>
      </c>
      <c r="E317" s="51">
        <v>0</v>
      </c>
      <c r="F317" s="52">
        <v>0</v>
      </c>
    </row>
    <row r="318" spans="1:6" x14ac:dyDescent="0.25">
      <c r="A318" s="48" t="s">
        <v>664</v>
      </c>
      <c r="B318" s="53" t="s">
        <v>665</v>
      </c>
      <c r="C318" s="39">
        <v>6.0587941913260175E-2</v>
      </c>
      <c r="D318" s="50">
        <v>6.0433719062580465E-2</v>
      </c>
      <c r="E318" s="51">
        <v>0</v>
      </c>
      <c r="F318" s="52">
        <v>0</v>
      </c>
    </row>
    <row r="319" spans="1:6" x14ac:dyDescent="0.25">
      <c r="A319" s="48" t="s">
        <v>666</v>
      </c>
      <c r="B319" s="49" t="s">
        <v>667</v>
      </c>
      <c r="C319" s="39">
        <v>0.1326217155084054</v>
      </c>
      <c r="D319" s="50">
        <v>0.13225869062717405</v>
      </c>
      <c r="E319" s="51">
        <v>0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6.861450605040445E-2</v>
      </c>
      <c r="D320" s="50">
        <v>6.842481685956317E-2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1004</v>
      </c>
      <c r="C321" s="39">
        <v>5.8420511310718501E-2</v>
      </c>
      <c r="D321" s="50">
        <v>5.8421406260980267E-2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5.301742851160552E-2</v>
      </c>
      <c r="D322" s="50">
        <v>5.2983197162111799E-2</v>
      </c>
      <c r="E322" s="51">
        <v>0</v>
      </c>
      <c r="F322" s="52">
        <v>0</v>
      </c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 s="48"/>
      <c r="B333" s="49"/>
      <c r="C333" s="39"/>
      <c r="D333" s="50"/>
      <c r="E333" s="51"/>
      <c r="F333" s="52"/>
    </row>
    <row r="334" spans="1:6" x14ac:dyDescent="0.25">
      <c r="A334" s="48"/>
      <c r="B334" s="49"/>
      <c r="C334" s="39"/>
      <c r="D334" s="50"/>
      <c r="E334" s="51"/>
      <c r="F334" s="52"/>
    </row>
    <row r="335" spans="1:6" x14ac:dyDescent="0.25">
      <c r="A335" s="48"/>
      <c r="B335" s="49"/>
      <c r="C335" s="39"/>
      <c r="D335" s="50"/>
      <c r="E335" s="51"/>
      <c r="F335" s="52"/>
    </row>
    <row r="336" spans="1:6" x14ac:dyDescent="0.25">
      <c r="A336" s="48"/>
      <c r="B336" s="49"/>
      <c r="C336" s="39"/>
      <c r="D336" s="50"/>
      <c r="E336" s="51"/>
      <c r="F336" s="52"/>
    </row>
    <row r="337" spans="1:6" x14ac:dyDescent="0.25">
      <c r="A337" s="48"/>
      <c r="B337" s="49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9" priority="19" stopIfTrue="1" operator="equal">
      <formula>1</formula>
    </cfRule>
  </conditionalFormatting>
  <conditionalFormatting sqref="E3:F4">
    <cfRule type="cellIs" dxfId="8" priority="21" stopIfTrue="1" operator="equal">
      <formula>1</formula>
    </cfRule>
  </conditionalFormatting>
  <conditionalFormatting sqref="E5:F330 E332:F332">
    <cfRule type="cellIs" dxfId="7" priority="20" stopIfTrue="1" operator="equal">
      <formula>1</formula>
    </cfRule>
  </conditionalFormatting>
  <conditionalFormatting sqref="E333:F338">
    <cfRule type="cellIs" dxfId="6" priority="1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5 AVRIL 2023</v>
      </c>
      <c r="B2" s="103"/>
      <c r="C2" s="103"/>
      <c r="D2" s="103"/>
    </row>
    <row r="3" spans="1:4" ht="12.75" customHeight="1" x14ac:dyDescent="0.25">
      <c r="A3" s="105" t="s">
        <v>20</v>
      </c>
      <c r="B3" s="107" t="s">
        <v>21</v>
      </c>
      <c r="C3" s="107" t="s">
        <v>28</v>
      </c>
      <c r="D3" s="171" t="s">
        <v>29</v>
      </c>
    </row>
    <row r="4" spans="1:4" ht="18.75" customHeight="1" thickBot="1" x14ac:dyDescent="0.3">
      <c r="A4" s="117"/>
      <c r="B4" s="119"/>
      <c r="C4" s="119"/>
      <c r="D4" s="172"/>
    </row>
    <row r="5" spans="1:4" x14ac:dyDescent="0.25">
      <c r="A5" s="48" t="s">
        <v>674</v>
      </c>
      <c r="B5" s="49" t="s">
        <v>1005</v>
      </c>
      <c r="C5" s="39">
        <v>5.593440949380162E-3</v>
      </c>
      <c r="D5" s="50">
        <v>5.5668517615055715E-3</v>
      </c>
    </row>
    <row r="6" spans="1:4" x14ac:dyDescent="0.25">
      <c r="A6" s="48" t="s">
        <v>676</v>
      </c>
      <c r="B6" s="49" t="s">
        <v>1005</v>
      </c>
      <c r="C6" s="39">
        <v>6.8997712686379798E-3</v>
      </c>
      <c r="D6" s="50">
        <v>6.8752179736633013E-3</v>
      </c>
    </row>
    <row r="7" spans="1:4" x14ac:dyDescent="0.25">
      <c r="A7" s="48" t="s">
        <v>677</v>
      </c>
      <c r="B7" s="49" t="s">
        <v>1005</v>
      </c>
      <c r="C7" s="39">
        <v>7.0426779303298789E-3</v>
      </c>
      <c r="D7" s="50">
        <v>7.02626900477148E-3</v>
      </c>
    </row>
    <row r="8" spans="1:4" x14ac:dyDescent="0.25">
      <c r="A8" s="48" t="s">
        <v>678</v>
      </c>
      <c r="B8" s="49" t="s">
        <v>1005</v>
      </c>
      <c r="C8" s="39">
        <v>5.8324363911875692E-3</v>
      </c>
      <c r="D8" s="50">
        <v>5.8430647445347761E-3</v>
      </c>
    </row>
    <row r="9" spans="1:4" x14ac:dyDescent="0.25">
      <c r="A9" s="48" t="s">
        <v>679</v>
      </c>
      <c r="B9" s="49" t="s">
        <v>1006</v>
      </c>
      <c r="C9" s="39">
        <v>2.6788482476475244E-2</v>
      </c>
      <c r="D9" s="50">
        <v>2.667933909614216E-2</v>
      </c>
    </row>
    <row r="10" spans="1:4" x14ac:dyDescent="0.25">
      <c r="A10" s="48" t="s">
        <v>681</v>
      </c>
      <c r="B10" s="49" t="s">
        <v>1007</v>
      </c>
      <c r="C10" s="39">
        <v>1.7599386059485172E-2</v>
      </c>
      <c r="D10" s="50">
        <v>1.7526841737346636E-2</v>
      </c>
    </row>
    <row r="11" spans="1:4" x14ac:dyDescent="0.25">
      <c r="A11" s="48" t="s">
        <v>683</v>
      </c>
      <c r="B11" s="49" t="s">
        <v>1008</v>
      </c>
      <c r="C11" s="39">
        <v>8.360940829339367E-3</v>
      </c>
      <c r="D11" s="50">
        <v>8.3378689822956598E-3</v>
      </c>
    </row>
    <row r="12" spans="1:4" ht="14.25" customHeight="1" x14ac:dyDescent="0.25">
      <c r="A12" s="48" t="s">
        <v>685</v>
      </c>
      <c r="B12" s="49" t="s">
        <v>1009</v>
      </c>
      <c r="C12" s="39">
        <v>7.5567736571625944E-3</v>
      </c>
      <c r="D12" s="50">
        <v>7.5194021838347674E-3</v>
      </c>
    </row>
    <row r="13" spans="1:4" x14ac:dyDescent="0.25">
      <c r="A13" s="48" t="s">
        <v>687</v>
      </c>
      <c r="B13" s="49" t="s">
        <v>1010</v>
      </c>
      <c r="C13" s="39">
        <v>2.7476487413315223E-3</v>
      </c>
      <c r="D13" s="50">
        <v>2.7338759792066808E-3</v>
      </c>
    </row>
    <row r="14" spans="1:4" x14ac:dyDescent="0.25">
      <c r="A14" s="48" t="s">
        <v>689</v>
      </c>
      <c r="B14" s="49" t="s">
        <v>1010</v>
      </c>
      <c r="C14" s="39">
        <v>6.2227104198992328E-3</v>
      </c>
      <c r="D14" s="50">
        <v>6.1778491122806475E-3</v>
      </c>
    </row>
    <row r="15" spans="1:4" x14ac:dyDescent="0.25">
      <c r="A15" s="48" t="s">
        <v>690</v>
      </c>
      <c r="B15" s="49" t="s">
        <v>1010</v>
      </c>
      <c r="C15" s="39">
        <v>7.6339008740930071E-3</v>
      </c>
      <c r="D15" s="50">
        <v>7.6003594115653956E-3</v>
      </c>
    </row>
    <row r="16" spans="1:4" x14ac:dyDescent="0.25">
      <c r="A16" s="48" t="s">
        <v>691</v>
      </c>
      <c r="B16" s="49" t="s">
        <v>1010</v>
      </c>
      <c r="C16" s="39">
        <v>6.0750202100204763E-3</v>
      </c>
      <c r="D16" s="50">
        <v>6.0529895629853709E-3</v>
      </c>
    </row>
    <row r="17" spans="1:4" x14ac:dyDescent="0.25">
      <c r="A17" s="48" t="s">
        <v>692</v>
      </c>
      <c r="B17" s="49" t="s">
        <v>1011</v>
      </c>
      <c r="C17" s="39">
        <v>5.7022954083475713E-2</v>
      </c>
      <c r="D17" s="50">
        <v>5.685965977514279E-2</v>
      </c>
    </row>
    <row r="18" spans="1:4" x14ac:dyDescent="0.25">
      <c r="A18" s="48" t="s">
        <v>694</v>
      </c>
      <c r="B18" s="49" t="s">
        <v>1012</v>
      </c>
      <c r="C18" s="39">
        <v>5.5695069956850501E-2</v>
      </c>
      <c r="D18" s="50">
        <v>5.5695037059381128E-2</v>
      </c>
    </row>
    <row r="19" spans="1:4" x14ac:dyDescent="0.25">
      <c r="A19" s="48" t="s">
        <v>696</v>
      </c>
      <c r="B19" s="49" t="s">
        <v>1013</v>
      </c>
      <c r="C19" s="39">
        <v>5.4062467113277661E-2</v>
      </c>
      <c r="D19" s="50">
        <v>5.3988463365075061E-2</v>
      </c>
    </row>
    <row r="20" spans="1:4" x14ac:dyDescent="0.25">
      <c r="A20" s="48" t="s">
        <v>698</v>
      </c>
      <c r="B20" s="49" t="s">
        <v>1014</v>
      </c>
      <c r="C20" s="39">
        <v>2.8669926365920629E-2</v>
      </c>
      <c r="D20" s="50">
        <v>2.8381779089246051E-2</v>
      </c>
    </row>
    <row r="21" spans="1:4" x14ac:dyDescent="0.25">
      <c r="A21" s="48" t="s">
        <v>700</v>
      </c>
      <c r="B21" s="53" t="s">
        <v>1014</v>
      </c>
      <c r="C21" s="39">
        <v>3.8085702538389048E-2</v>
      </c>
      <c r="D21" s="50">
        <v>3.7702921943608032E-2</v>
      </c>
    </row>
    <row r="22" spans="1:4" x14ac:dyDescent="0.25">
      <c r="A22" s="48" t="s">
        <v>701</v>
      </c>
      <c r="B22" s="49" t="s">
        <v>1014</v>
      </c>
      <c r="C22" s="39">
        <v>4.417441984468673E-2</v>
      </c>
      <c r="D22" s="50">
        <v>4.4165141896031421E-2</v>
      </c>
    </row>
    <row r="23" spans="1:4" x14ac:dyDescent="0.25">
      <c r="A23" s="48" t="s">
        <v>702</v>
      </c>
      <c r="B23" s="49" t="s">
        <v>1015</v>
      </c>
      <c r="C23" s="39">
        <v>5.3814738820374568E-2</v>
      </c>
      <c r="D23" s="50">
        <v>5.3736006390582215E-2</v>
      </c>
    </row>
    <row r="24" spans="1:4" x14ac:dyDescent="0.25">
      <c r="A24" s="48" t="s">
        <v>704</v>
      </c>
      <c r="B24" s="49" t="s">
        <v>1016</v>
      </c>
      <c r="C24" s="39">
        <v>0.12264717875773801</v>
      </c>
      <c r="D24" s="50">
        <v>0.12242189490702327</v>
      </c>
    </row>
    <row r="25" spans="1:4" x14ac:dyDescent="0.25">
      <c r="A25" s="48" t="s">
        <v>706</v>
      </c>
      <c r="B25" s="49" t="s">
        <v>1017</v>
      </c>
      <c r="C25" s="39">
        <v>6.0129858756015786E-2</v>
      </c>
      <c r="D25" s="50">
        <v>6.0070613222332772E-2</v>
      </c>
    </row>
    <row r="26" spans="1:4" x14ac:dyDescent="0.25">
      <c r="A26" s="48" t="s">
        <v>708</v>
      </c>
      <c r="B26" s="49" t="s">
        <v>1018</v>
      </c>
      <c r="C26" s="39">
        <v>8.8860513739450225E-2</v>
      </c>
      <c r="D26" s="50">
        <v>8.9921515295205201E-2</v>
      </c>
    </row>
    <row r="27" spans="1:4" x14ac:dyDescent="0.25">
      <c r="A27" s="48" t="s">
        <v>710</v>
      </c>
      <c r="B27" s="49" t="s">
        <v>1019</v>
      </c>
      <c r="C27" s="39">
        <v>5.6209976805950593E-2</v>
      </c>
      <c r="D27" s="50">
        <v>5.6274316616109273E-2</v>
      </c>
    </row>
    <row r="28" spans="1:4" x14ac:dyDescent="0.25">
      <c r="A28" s="48" t="s">
        <v>712</v>
      </c>
      <c r="B28" s="49" t="s">
        <v>1020</v>
      </c>
      <c r="C28" s="39">
        <v>5.9838874887077523E-2</v>
      </c>
      <c r="D28" s="50">
        <v>5.978520847047282E-2</v>
      </c>
    </row>
    <row r="29" spans="1:4" x14ac:dyDescent="0.25">
      <c r="A29" s="48" t="s">
        <v>714</v>
      </c>
      <c r="B29" s="49" t="s">
        <v>1021</v>
      </c>
      <c r="C29" s="39">
        <v>8.0184645518946301E-2</v>
      </c>
      <c r="D29" s="50">
        <v>7.9926997591880197E-2</v>
      </c>
    </row>
    <row r="30" spans="1:4" x14ac:dyDescent="0.25">
      <c r="A30" s="48" t="s">
        <v>716</v>
      </c>
      <c r="B30" s="49" t="s">
        <v>1022</v>
      </c>
      <c r="C30" s="39">
        <v>6.1109694285070466E-2</v>
      </c>
      <c r="D30" s="50">
        <v>6.1230105926396744E-2</v>
      </c>
    </row>
    <row r="31" spans="1:4" x14ac:dyDescent="0.25">
      <c r="A31" s="48" t="s">
        <v>718</v>
      </c>
      <c r="B31" s="49" t="s">
        <v>1023</v>
      </c>
      <c r="C31" s="39">
        <v>5.6209976805950593E-2</v>
      </c>
      <c r="D31" s="50">
        <v>5.6274316616109273E-2</v>
      </c>
    </row>
    <row r="32" spans="1:4" x14ac:dyDescent="0.25">
      <c r="A32" s="48" t="s">
        <v>720</v>
      </c>
      <c r="B32" s="49" t="s">
        <v>1024</v>
      </c>
      <c r="C32" s="39">
        <v>6.5921846506992177E-2</v>
      </c>
      <c r="D32" s="50">
        <v>6.5822670144488185E-2</v>
      </c>
    </row>
    <row r="33" spans="1:4" x14ac:dyDescent="0.25">
      <c r="A33" s="48" t="s">
        <v>722</v>
      </c>
      <c r="B33" s="49" t="s">
        <v>1025</v>
      </c>
      <c r="C33" s="39">
        <v>5.1013955379146707E-2</v>
      </c>
      <c r="D33" s="50">
        <v>5.0843388680046314E-2</v>
      </c>
    </row>
    <row r="34" spans="1:4" x14ac:dyDescent="0.25">
      <c r="A34" s="48" t="s">
        <v>724</v>
      </c>
      <c r="B34" s="49" t="s">
        <v>1026</v>
      </c>
      <c r="C34" s="39">
        <v>4.6188194146628087E-2</v>
      </c>
      <c r="D34" s="50">
        <v>4.6052450927744931E-2</v>
      </c>
    </row>
    <row r="35" spans="1:4" x14ac:dyDescent="0.25">
      <c r="A35" s="48" t="s">
        <v>726</v>
      </c>
      <c r="B35" s="49" t="s">
        <v>1027</v>
      </c>
      <c r="C35" s="39">
        <v>5.2294947105358522E-2</v>
      </c>
      <c r="D35" s="50">
        <v>5.2307939126224071E-2</v>
      </c>
    </row>
    <row r="36" spans="1:4" x14ac:dyDescent="0.25">
      <c r="A36" s="48" t="s">
        <v>728</v>
      </c>
      <c r="B36" s="49" t="s">
        <v>1028</v>
      </c>
      <c r="C36" s="39">
        <v>6.6340958989264898E-2</v>
      </c>
      <c r="D36" s="50">
        <v>6.6240358820044407E-2</v>
      </c>
    </row>
    <row r="37" spans="1:4" x14ac:dyDescent="0.25">
      <c r="A37" s="48" t="s">
        <v>730</v>
      </c>
      <c r="B37" s="49" t="s">
        <v>1029</v>
      </c>
      <c r="C37" s="39">
        <v>0.11195829766702459</v>
      </c>
      <c r="D37" s="50">
        <v>0.11379371794525708</v>
      </c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4"/>
      <c r="B1" s="115"/>
      <c r="C1" s="115"/>
      <c r="D1" s="115"/>
    </row>
    <row r="2" spans="1:4" ht="50.1" customHeight="1" thickBot="1" x14ac:dyDescent="0.3">
      <c r="A2" s="102" t="str">
        <f>"INTERVALLES DE MARGE EN VIGUEUR LE "&amp;'OPTIONS - INTERVALLES DE MARGE'!A1</f>
        <v>INTERVALLES DE MARGE EN VIGUEUR LE 5 AVRIL 2023</v>
      </c>
      <c r="B2" s="103"/>
      <c r="C2" s="103"/>
      <c r="D2" s="103"/>
    </row>
    <row r="3" spans="1:4" x14ac:dyDescent="0.25">
      <c r="A3" s="116" t="s">
        <v>20</v>
      </c>
      <c r="B3" s="118" t="s">
        <v>21</v>
      </c>
      <c r="C3" s="120" t="s">
        <v>28</v>
      </c>
      <c r="D3" s="122" t="s">
        <v>29</v>
      </c>
    </row>
    <row r="4" spans="1:4" ht="15.75" thickBot="1" x14ac:dyDescent="0.3">
      <c r="A4" s="117"/>
      <c r="B4" s="119"/>
      <c r="C4" s="121"/>
      <c r="D4" s="123"/>
    </row>
    <row r="5" spans="1:4" x14ac:dyDescent="0.25">
      <c r="A5" s="37" t="s">
        <v>732</v>
      </c>
      <c r="B5" s="38" t="s">
        <v>937</v>
      </c>
      <c r="C5" s="64">
        <v>0.13459018217861002</v>
      </c>
      <c r="D5" s="40">
        <v>0.13423185076874933</v>
      </c>
    </row>
    <row r="6" spans="1:4" x14ac:dyDescent="0.25">
      <c r="A6" s="48" t="s">
        <v>733</v>
      </c>
      <c r="B6" s="49" t="s">
        <v>936</v>
      </c>
      <c r="C6" s="39">
        <v>0.14225151533002789</v>
      </c>
      <c r="D6" s="45">
        <v>0.14227107045840726</v>
      </c>
    </row>
    <row r="7" spans="1:4" x14ac:dyDescent="0.25">
      <c r="A7" s="48" t="s">
        <v>734</v>
      </c>
      <c r="B7" s="49" t="s">
        <v>61</v>
      </c>
      <c r="C7" s="39">
        <v>7.7487448421743182E-2</v>
      </c>
      <c r="D7" s="50">
        <v>7.7241247473913505E-2</v>
      </c>
    </row>
    <row r="8" spans="1:4" x14ac:dyDescent="0.25">
      <c r="A8" s="48" t="s">
        <v>735</v>
      </c>
      <c r="B8" s="49" t="s">
        <v>69</v>
      </c>
      <c r="C8" s="39">
        <v>0.12193114579102782</v>
      </c>
      <c r="D8" s="50">
        <v>0.1226867038937509</v>
      </c>
    </row>
    <row r="9" spans="1:4" x14ac:dyDescent="0.25">
      <c r="A9" s="48" t="s">
        <v>736</v>
      </c>
      <c r="B9" s="49" t="s">
        <v>935</v>
      </c>
      <c r="C9" s="39">
        <v>0.12874379193995422</v>
      </c>
      <c r="D9" s="50">
        <v>0.12840049669738504</v>
      </c>
    </row>
    <row r="10" spans="1:4" x14ac:dyDescent="0.25">
      <c r="A10" s="48" t="s">
        <v>737</v>
      </c>
      <c r="B10" s="49" t="s">
        <v>939</v>
      </c>
      <c r="C10" s="39">
        <v>6.1053473095586848E-2</v>
      </c>
      <c r="D10" s="50">
        <v>6.0960947771828186E-2</v>
      </c>
    </row>
    <row r="11" spans="1:4" x14ac:dyDescent="0.25">
      <c r="A11" s="48" t="s">
        <v>738</v>
      </c>
      <c r="B11" s="49" t="s">
        <v>942</v>
      </c>
      <c r="C11" s="39">
        <v>9.8021092586354594E-2</v>
      </c>
      <c r="D11" s="50">
        <v>9.7907455898630563E-2</v>
      </c>
    </row>
    <row r="12" spans="1:4" x14ac:dyDescent="0.25">
      <c r="A12" s="48" t="s">
        <v>739</v>
      </c>
      <c r="B12" s="49" t="s">
        <v>941</v>
      </c>
      <c r="C12" s="39">
        <v>7.3498631505315423E-2</v>
      </c>
      <c r="D12" s="50">
        <v>7.3441295537541446E-2</v>
      </c>
    </row>
    <row r="13" spans="1:4" x14ac:dyDescent="0.25">
      <c r="A13" s="48" t="s">
        <v>740</v>
      </c>
      <c r="B13" s="49" t="s">
        <v>949</v>
      </c>
      <c r="C13" s="39">
        <v>7.9654219087749251E-2</v>
      </c>
      <c r="D13" s="50">
        <v>7.9509914912699764E-2</v>
      </c>
    </row>
    <row r="14" spans="1:4" x14ac:dyDescent="0.25">
      <c r="A14" s="48" t="s">
        <v>741</v>
      </c>
      <c r="B14" s="49" t="s">
        <v>171</v>
      </c>
      <c r="C14" s="39">
        <v>0.14062653577036091</v>
      </c>
      <c r="D14" s="50">
        <v>0.14243559015028764</v>
      </c>
    </row>
    <row r="15" spans="1:4" x14ac:dyDescent="0.25">
      <c r="A15" s="48" t="s">
        <v>742</v>
      </c>
      <c r="B15" s="49" t="s">
        <v>988</v>
      </c>
      <c r="C15" s="39">
        <v>9.6993534392872158E-2</v>
      </c>
      <c r="D15" s="50">
        <v>9.6698651063556573E-2</v>
      </c>
    </row>
    <row r="16" spans="1:4" x14ac:dyDescent="0.25">
      <c r="A16" s="48" t="s">
        <v>743</v>
      </c>
      <c r="B16" s="49" t="s">
        <v>950</v>
      </c>
      <c r="C16" s="39">
        <v>5.9083951833443824E-2</v>
      </c>
      <c r="D16" s="50">
        <v>5.8903336864518797E-2</v>
      </c>
    </row>
    <row r="17" spans="1:4" x14ac:dyDescent="0.25">
      <c r="A17" s="48" t="s">
        <v>744</v>
      </c>
      <c r="B17" s="49" t="s">
        <v>165</v>
      </c>
      <c r="C17" s="39">
        <v>0.12547254719224377</v>
      </c>
      <c r="D17" s="50">
        <v>0.12817171347000578</v>
      </c>
    </row>
    <row r="18" spans="1:4" x14ac:dyDescent="0.25">
      <c r="A18" s="48" t="s">
        <v>745</v>
      </c>
      <c r="B18" s="49" t="s">
        <v>952</v>
      </c>
      <c r="C18" s="39">
        <v>7.672890369927364E-2</v>
      </c>
      <c r="D18" s="50">
        <v>7.6567127759379461E-2</v>
      </c>
    </row>
    <row r="19" spans="1:4" x14ac:dyDescent="0.25">
      <c r="A19" s="48" t="s">
        <v>746</v>
      </c>
      <c r="B19" s="49" t="s">
        <v>155</v>
      </c>
      <c r="C19" s="39">
        <v>0.1044084030877117</v>
      </c>
      <c r="D19" s="50">
        <v>0.10417363257996202</v>
      </c>
    </row>
    <row r="20" spans="1:4" x14ac:dyDescent="0.25">
      <c r="A20" s="48" t="s">
        <v>747</v>
      </c>
      <c r="B20" s="49" t="s">
        <v>205</v>
      </c>
      <c r="C20" s="39">
        <v>6.4761624894250108E-2</v>
      </c>
      <c r="D20" s="50">
        <v>6.454278643489228E-2</v>
      </c>
    </row>
    <row r="21" spans="1:4" x14ac:dyDescent="0.25">
      <c r="A21" s="48" t="s">
        <v>748</v>
      </c>
      <c r="B21" s="49" t="s">
        <v>233</v>
      </c>
      <c r="C21" s="39">
        <v>6.017532616041698E-2</v>
      </c>
      <c r="D21" s="50">
        <v>6.0179984466091317E-2</v>
      </c>
    </row>
    <row r="22" spans="1:4" x14ac:dyDescent="0.25">
      <c r="A22" s="48" t="s">
        <v>749</v>
      </c>
      <c r="B22" s="49" t="s">
        <v>624</v>
      </c>
      <c r="C22" s="39">
        <v>0.11064469318319126</v>
      </c>
      <c r="D22" s="50">
        <v>0.11243737173735144</v>
      </c>
    </row>
    <row r="23" spans="1:4" x14ac:dyDescent="0.25">
      <c r="A23" s="48" t="s">
        <v>750</v>
      </c>
      <c r="B23" s="49" t="s">
        <v>231</v>
      </c>
      <c r="C23" s="39">
        <v>6.5560245588838884E-2</v>
      </c>
      <c r="D23" s="50">
        <v>6.5565988635711114E-2</v>
      </c>
    </row>
    <row r="24" spans="1:4" x14ac:dyDescent="0.25">
      <c r="A24" s="48" t="s">
        <v>751</v>
      </c>
      <c r="B24" s="49" t="s">
        <v>243</v>
      </c>
      <c r="C24" s="39">
        <v>0.26111081032671207</v>
      </c>
      <c r="D24" s="50">
        <v>0.26045559758228198</v>
      </c>
    </row>
    <row r="25" spans="1:4" x14ac:dyDescent="0.25">
      <c r="A25" s="48" t="s">
        <v>752</v>
      </c>
      <c r="B25" s="49" t="s">
        <v>245</v>
      </c>
      <c r="C25" s="39">
        <v>0.26171991819750295</v>
      </c>
      <c r="D25" s="50">
        <v>0.26110346476740703</v>
      </c>
    </row>
    <row r="26" spans="1:4" x14ac:dyDescent="0.25">
      <c r="A26" s="48" t="s">
        <v>753</v>
      </c>
      <c r="B26" s="49" t="s">
        <v>213</v>
      </c>
      <c r="C26" s="39">
        <v>0.24613546057256533</v>
      </c>
      <c r="D26" s="50">
        <v>0.24569649692171833</v>
      </c>
    </row>
    <row r="27" spans="1:4" x14ac:dyDescent="0.25">
      <c r="A27" s="48" t="s">
        <v>754</v>
      </c>
      <c r="B27" s="49" t="s">
        <v>973</v>
      </c>
      <c r="C27" s="39">
        <v>0.11730253189619014</v>
      </c>
      <c r="D27" s="50">
        <v>0.11694775437982871</v>
      </c>
    </row>
    <row r="28" spans="1:4" x14ac:dyDescent="0.25">
      <c r="A28" s="48" t="s">
        <v>755</v>
      </c>
      <c r="B28" s="49" t="s">
        <v>267</v>
      </c>
      <c r="C28" s="39">
        <v>6.1419313281723509E-2</v>
      </c>
      <c r="D28" s="50">
        <v>6.1379083098480357E-2</v>
      </c>
    </row>
    <row r="29" spans="1:4" x14ac:dyDescent="0.25">
      <c r="A29" s="48" t="s">
        <v>756</v>
      </c>
      <c r="B29" s="49" t="s">
        <v>259</v>
      </c>
      <c r="C29" s="39">
        <v>0.10310864633389782</v>
      </c>
      <c r="D29" s="50">
        <v>0.10339542481123323</v>
      </c>
    </row>
    <row r="30" spans="1:4" x14ac:dyDescent="0.25">
      <c r="A30" s="48" t="s">
        <v>757</v>
      </c>
      <c r="B30" s="49" t="s">
        <v>953</v>
      </c>
      <c r="C30" s="39">
        <v>6.2538199967977923E-2</v>
      </c>
      <c r="D30" s="50">
        <v>6.243198048287868E-2</v>
      </c>
    </row>
    <row r="31" spans="1:4" x14ac:dyDescent="0.25">
      <c r="A31" s="48" t="s">
        <v>758</v>
      </c>
      <c r="B31" s="49" t="s">
        <v>968</v>
      </c>
      <c r="C31" s="39">
        <v>7.4442352586551366E-2</v>
      </c>
      <c r="D31" s="50">
        <v>7.4216530497910521E-2</v>
      </c>
    </row>
    <row r="32" spans="1:4" x14ac:dyDescent="0.25">
      <c r="A32" s="48" t="s">
        <v>759</v>
      </c>
      <c r="B32" s="49" t="s">
        <v>954</v>
      </c>
      <c r="C32" s="39">
        <v>0.13597868797858761</v>
      </c>
      <c r="D32" s="50">
        <v>0.13574705359570666</v>
      </c>
    </row>
    <row r="33" spans="1:4" x14ac:dyDescent="0.25">
      <c r="A33" s="48" t="s">
        <v>760</v>
      </c>
      <c r="B33" s="49" t="s">
        <v>291</v>
      </c>
      <c r="C33" s="39">
        <v>5.7453762020714214E-2</v>
      </c>
      <c r="D33" s="50">
        <v>5.7275713619757945E-2</v>
      </c>
    </row>
    <row r="34" spans="1:4" x14ac:dyDescent="0.25">
      <c r="A34" s="48" t="s">
        <v>761</v>
      </c>
      <c r="B34" s="49" t="s">
        <v>247</v>
      </c>
      <c r="C34" s="39">
        <v>0.26223824842544158</v>
      </c>
      <c r="D34" s="50">
        <v>0.26158770069562531</v>
      </c>
    </row>
    <row r="35" spans="1:4" x14ac:dyDescent="0.25">
      <c r="A35" s="48" t="s">
        <v>762</v>
      </c>
      <c r="B35" s="49" t="s">
        <v>966</v>
      </c>
      <c r="C35" s="39">
        <v>9.0620676785131624E-2</v>
      </c>
      <c r="D35" s="50">
        <v>9.0371665301466481E-2</v>
      </c>
    </row>
    <row r="36" spans="1:4" x14ac:dyDescent="0.25">
      <c r="A36" s="48" t="s">
        <v>763</v>
      </c>
      <c r="B36" s="49" t="s">
        <v>630</v>
      </c>
      <c r="C36" s="39">
        <v>5.3346510253297244E-2</v>
      </c>
      <c r="D36" s="50">
        <v>5.3371157685453162E-2</v>
      </c>
    </row>
    <row r="37" spans="1:4" x14ac:dyDescent="0.25">
      <c r="A37" s="48" t="s">
        <v>764</v>
      </c>
      <c r="B37" s="49" t="s">
        <v>967</v>
      </c>
      <c r="C37" s="39">
        <v>6.4414525125353769E-2</v>
      </c>
      <c r="D37" s="50">
        <v>6.4690287827385978E-2</v>
      </c>
    </row>
    <row r="38" spans="1:4" x14ac:dyDescent="0.25">
      <c r="A38" s="48" t="s">
        <v>765</v>
      </c>
      <c r="B38" s="49" t="s">
        <v>983</v>
      </c>
      <c r="C38" s="39">
        <v>6.6941325591852244E-2</v>
      </c>
      <c r="D38" s="50">
        <v>6.7254473261774042E-2</v>
      </c>
    </row>
    <row r="39" spans="1:4" x14ac:dyDescent="0.25">
      <c r="A39" s="48" t="s">
        <v>766</v>
      </c>
      <c r="B39" s="49" t="s">
        <v>634</v>
      </c>
      <c r="C39" s="39">
        <v>5.1622474094986888E-2</v>
      </c>
      <c r="D39" s="50">
        <v>5.173103641158714E-2</v>
      </c>
    </row>
    <row r="40" spans="1:4" x14ac:dyDescent="0.25">
      <c r="A40" s="48" t="s">
        <v>767</v>
      </c>
      <c r="B40" s="49" t="s">
        <v>347</v>
      </c>
      <c r="C40" s="39">
        <v>7.4849516629231228E-2</v>
      </c>
      <c r="D40" s="50">
        <v>7.4853082816388583E-2</v>
      </c>
    </row>
    <row r="41" spans="1:4" x14ac:dyDescent="0.25">
      <c r="A41" s="48" t="s">
        <v>768</v>
      </c>
      <c r="B41" s="49" t="s">
        <v>987</v>
      </c>
      <c r="C41" s="39">
        <v>7.2586506361050768E-2</v>
      </c>
      <c r="D41" s="50">
        <v>7.2468623076364841E-2</v>
      </c>
    </row>
    <row r="42" spans="1:4" x14ac:dyDescent="0.25">
      <c r="A42" s="48" t="s">
        <v>769</v>
      </c>
      <c r="B42" s="49" t="s">
        <v>355</v>
      </c>
      <c r="C42" s="39">
        <v>6.2560255834765155E-2</v>
      </c>
      <c r="D42" s="50">
        <v>6.2407547824988488E-2</v>
      </c>
    </row>
    <row r="43" spans="1:4" x14ac:dyDescent="0.25">
      <c r="A43" s="48" t="s">
        <v>770</v>
      </c>
      <c r="B43" s="49" t="s">
        <v>974</v>
      </c>
      <c r="C43" s="39">
        <v>0.16888585207431933</v>
      </c>
      <c r="D43" s="50">
        <v>0.1684160537188204</v>
      </c>
    </row>
    <row r="44" spans="1:4" x14ac:dyDescent="0.25">
      <c r="A44" s="48" t="s">
        <v>771</v>
      </c>
      <c r="B44" s="49" t="s">
        <v>229</v>
      </c>
      <c r="C44" s="39">
        <v>6.3060210369463549E-2</v>
      </c>
      <c r="D44" s="50">
        <v>6.2915716684241049E-2</v>
      </c>
    </row>
    <row r="45" spans="1:4" x14ac:dyDescent="0.25">
      <c r="A45" s="48" t="s">
        <v>772</v>
      </c>
      <c r="B45" s="49" t="s">
        <v>976</v>
      </c>
      <c r="C45" s="39">
        <v>8.802146187728889E-2</v>
      </c>
      <c r="D45" s="50">
        <v>8.7847168209710003E-2</v>
      </c>
    </row>
    <row r="46" spans="1:4" x14ac:dyDescent="0.25">
      <c r="A46" s="48" t="s">
        <v>773</v>
      </c>
      <c r="B46" s="49" t="s">
        <v>387</v>
      </c>
      <c r="C46" s="39">
        <v>0.11866264685501544</v>
      </c>
      <c r="D46" s="50">
        <v>0.11830780203130054</v>
      </c>
    </row>
    <row r="47" spans="1:4" x14ac:dyDescent="0.25">
      <c r="A47" s="48" t="s">
        <v>774</v>
      </c>
      <c r="B47" s="49" t="s">
        <v>969</v>
      </c>
      <c r="C47" s="39">
        <v>0.10555993039391906</v>
      </c>
      <c r="D47" s="50">
        <v>0.10800196490465078</v>
      </c>
    </row>
    <row r="48" spans="1:4" x14ac:dyDescent="0.25">
      <c r="A48" s="48" t="s">
        <v>775</v>
      </c>
      <c r="B48" s="49" t="s">
        <v>977</v>
      </c>
      <c r="C48" s="39">
        <v>5.6186735292348702E-2</v>
      </c>
      <c r="D48" s="50">
        <v>5.6048506880258017E-2</v>
      </c>
    </row>
    <row r="49" spans="1:4" x14ac:dyDescent="0.25">
      <c r="A49" s="48" t="s">
        <v>776</v>
      </c>
      <c r="B49" s="49" t="s">
        <v>395</v>
      </c>
      <c r="C49" s="39">
        <v>0.13477545508550443</v>
      </c>
      <c r="D49" s="50">
        <v>0.13431509968819857</v>
      </c>
    </row>
    <row r="50" spans="1:4" x14ac:dyDescent="0.25">
      <c r="A50" s="48" t="s">
        <v>777</v>
      </c>
      <c r="B50" s="49" t="s">
        <v>978</v>
      </c>
      <c r="C50" s="39">
        <v>8.0932428738291068E-2</v>
      </c>
      <c r="D50" s="50">
        <v>8.0800579605472156E-2</v>
      </c>
    </row>
    <row r="51" spans="1:4" x14ac:dyDescent="0.25">
      <c r="A51" s="48" t="s">
        <v>778</v>
      </c>
      <c r="B51" s="49" t="s">
        <v>269</v>
      </c>
      <c r="C51" s="39">
        <v>9.4159443936540077E-2</v>
      </c>
      <c r="D51" s="50">
        <v>9.4540748501595315E-2</v>
      </c>
    </row>
    <row r="52" spans="1:4" x14ac:dyDescent="0.25">
      <c r="A52" s="48" t="s">
        <v>779</v>
      </c>
      <c r="B52" s="49" t="s">
        <v>175</v>
      </c>
      <c r="C52" s="39">
        <v>0.18984214316813594</v>
      </c>
      <c r="D52" s="50">
        <v>0.18980041164252301</v>
      </c>
    </row>
    <row r="53" spans="1:4" x14ac:dyDescent="0.25">
      <c r="A53" s="48" t="s">
        <v>780</v>
      </c>
      <c r="B53" s="49" t="s">
        <v>944</v>
      </c>
      <c r="C53" s="39">
        <v>7.0988223965990027E-2</v>
      </c>
      <c r="D53" s="50">
        <v>7.093164745644813E-2</v>
      </c>
    </row>
    <row r="54" spans="1:4" x14ac:dyDescent="0.25">
      <c r="A54" s="48" t="s">
        <v>781</v>
      </c>
      <c r="B54" s="49" t="s">
        <v>411</v>
      </c>
      <c r="C54" s="39">
        <v>0.13223389773685884</v>
      </c>
      <c r="D54" s="50">
        <v>0.13167907336516635</v>
      </c>
    </row>
    <row r="55" spans="1:4" x14ac:dyDescent="0.25">
      <c r="A55" s="48" t="s">
        <v>782</v>
      </c>
      <c r="B55" s="49" t="s">
        <v>946</v>
      </c>
      <c r="C55" s="39">
        <v>0.12642440182212247</v>
      </c>
      <c r="D55" s="50">
        <v>0.12581578864279536</v>
      </c>
    </row>
    <row r="56" spans="1:4" x14ac:dyDescent="0.25">
      <c r="A56" s="48" t="s">
        <v>783</v>
      </c>
      <c r="B56" s="49" t="s">
        <v>433</v>
      </c>
      <c r="C56" s="39">
        <v>8.8460757401381845E-2</v>
      </c>
      <c r="D56" s="50">
        <v>8.828368173734491E-2</v>
      </c>
    </row>
    <row r="57" spans="1:4" x14ac:dyDescent="0.25">
      <c r="A57" s="48" t="s">
        <v>784</v>
      </c>
      <c r="B57" s="49" t="s">
        <v>558</v>
      </c>
      <c r="C57" s="39">
        <v>0.13424574187968902</v>
      </c>
      <c r="D57" s="50">
        <v>0.1338537809541317</v>
      </c>
    </row>
    <row r="58" spans="1:4" x14ac:dyDescent="0.25">
      <c r="A58" s="48" t="s">
        <v>785</v>
      </c>
      <c r="B58" s="49" t="s">
        <v>608</v>
      </c>
      <c r="C58" s="39">
        <v>0.1356833948822839</v>
      </c>
      <c r="D58" s="50">
        <v>0.13552176049536219</v>
      </c>
    </row>
    <row r="59" spans="1:4" x14ac:dyDescent="0.25">
      <c r="A59" s="48" t="s">
        <v>786</v>
      </c>
      <c r="B59" s="49" t="s">
        <v>453</v>
      </c>
      <c r="C59" s="39">
        <v>8.0760391635842144E-2</v>
      </c>
      <c r="D59" s="50">
        <v>8.0762793895976431E-2</v>
      </c>
    </row>
    <row r="60" spans="1:4" x14ac:dyDescent="0.25">
      <c r="A60" s="48" t="s">
        <v>787</v>
      </c>
      <c r="B60" s="49" t="s">
        <v>979</v>
      </c>
      <c r="C60" s="39">
        <v>7.5218772570918524E-2</v>
      </c>
      <c r="D60" s="50">
        <v>7.5039935763341115E-2</v>
      </c>
    </row>
    <row r="61" spans="1:4" x14ac:dyDescent="0.25">
      <c r="A61" s="48" t="s">
        <v>788</v>
      </c>
      <c r="B61" s="49" t="s">
        <v>971</v>
      </c>
      <c r="C61" s="39">
        <v>8.3558187438008302E-2</v>
      </c>
      <c r="D61" s="50">
        <v>8.331776905428967E-2</v>
      </c>
    </row>
    <row r="62" spans="1:4" x14ac:dyDescent="0.25">
      <c r="A62" s="48" t="s">
        <v>789</v>
      </c>
      <c r="B62" s="49" t="s">
        <v>65</v>
      </c>
      <c r="C62" s="39">
        <v>0.13540173502697211</v>
      </c>
      <c r="D62" s="50">
        <v>0.13506953323875009</v>
      </c>
    </row>
    <row r="63" spans="1:4" x14ac:dyDescent="0.25">
      <c r="A63" s="48" t="s">
        <v>790</v>
      </c>
      <c r="B63" s="49" t="s">
        <v>465</v>
      </c>
      <c r="C63" s="39">
        <v>7.1163548770178678E-2</v>
      </c>
      <c r="D63" s="50">
        <v>7.1154709628142604E-2</v>
      </c>
    </row>
    <row r="64" spans="1:4" x14ac:dyDescent="0.25">
      <c r="A64" s="48" t="s">
        <v>791</v>
      </c>
      <c r="B64" s="49" t="s">
        <v>121</v>
      </c>
      <c r="C64" s="39">
        <v>0.24634378688494088</v>
      </c>
      <c r="D64" s="50">
        <v>0.245932840141494</v>
      </c>
    </row>
    <row r="65" spans="1:4" x14ac:dyDescent="0.25">
      <c r="A65" s="48" t="s">
        <v>792</v>
      </c>
      <c r="B65" s="49" t="s">
        <v>995</v>
      </c>
      <c r="C65" s="39">
        <v>7.2815850984727454E-2</v>
      </c>
      <c r="D65" s="50">
        <v>7.2712158533753637E-2</v>
      </c>
    </row>
    <row r="66" spans="1:4" x14ac:dyDescent="0.25">
      <c r="A66" s="48" t="s">
        <v>793</v>
      </c>
      <c r="B66" s="49" t="s">
        <v>940</v>
      </c>
      <c r="C66" s="39">
        <v>7.9310507662692792E-2</v>
      </c>
      <c r="D66" s="50">
        <v>7.9028145091626575E-2</v>
      </c>
    </row>
    <row r="67" spans="1:4" x14ac:dyDescent="0.25">
      <c r="A67" s="48" t="s">
        <v>794</v>
      </c>
      <c r="B67" s="49" t="s">
        <v>564</v>
      </c>
      <c r="C67" s="39">
        <v>7.2083431996618444E-2</v>
      </c>
      <c r="D67" s="50">
        <v>7.1909333767699327E-2</v>
      </c>
    </row>
    <row r="68" spans="1:4" x14ac:dyDescent="0.25">
      <c r="A68" s="48" t="s">
        <v>795</v>
      </c>
      <c r="B68" s="49" t="s">
        <v>475</v>
      </c>
      <c r="C68" s="39">
        <v>8.6752503506578149E-2</v>
      </c>
      <c r="D68" s="50">
        <v>8.6652286008505483E-2</v>
      </c>
    </row>
    <row r="69" spans="1:4" x14ac:dyDescent="0.25">
      <c r="A69" s="48" t="s">
        <v>796</v>
      </c>
      <c r="B69" s="49" t="s">
        <v>985</v>
      </c>
      <c r="C69" s="39">
        <v>6.9335040474067883E-2</v>
      </c>
      <c r="D69" s="50">
        <v>6.9459470721058639E-2</v>
      </c>
    </row>
    <row r="70" spans="1:4" x14ac:dyDescent="0.25">
      <c r="A70" s="48" t="s">
        <v>797</v>
      </c>
      <c r="B70" s="49" t="s">
        <v>483</v>
      </c>
      <c r="C70" s="39">
        <v>7.1094725412429116E-2</v>
      </c>
      <c r="D70" s="50">
        <v>7.0852475818156721E-2</v>
      </c>
    </row>
    <row r="71" spans="1:4" x14ac:dyDescent="0.25">
      <c r="A71" s="48" t="s">
        <v>798</v>
      </c>
      <c r="B71" s="49" t="s">
        <v>491</v>
      </c>
      <c r="C71" s="39">
        <v>0.20954594020445633</v>
      </c>
      <c r="D71" s="50">
        <v>0.2088946395352311</v>
      </c>
    </row>
    <row r="72" spans="1:4" x14ac:dyDescent="0.25">
      <c r="A72" s="48" t="s">
        <v>799</v>
      </c>
      <c r="B72" s="49" t="s">
        <v>986</v>
      </c>
      <c r="C72" s="39">
        <v>5.9789743349871492E-2</v>
      </c>
      <c r="D72" s="50">
        <v>5.9592038867630613E-2</v>
      </c>
    </row>
    <row r="73" spans="1:4" x14ac:dyDescent="0.25">
      <c r="A73" s="48" t="s">
        <v>800</v>
      </c>
      <c r="B73" s="49" t="s">
        <v>989</v>
      </c>
      <c r="C73" s="39">
        <v>0.12176654390140437</v>
      </c>
      <c r="D73" s="50">
        <v>0.1237064876478404</v>
      </c>
    </row>
    <row r="74" spans="1:4" x14ac:dyDescent="0.25">
      <c r="A74" s="48" t="s">
        <v>801</v>
      </c>
      <c r="B74" s="49" t="s">
        <v>75</v>
      </c>
      <c r="C74" s="39">
        <v>7.0146638594185198E-2</v>
      </c>
      <c r="D74" s="50">
        <v>7.0134214533611447E-2</v>
      </c>
    </row>
    <row r="75" spans="1:4" x14ac:dyDescent="0.25">
      <c r="A75" s="48" t="s">
        <v>802</v>
      </c>
      <c r="B75" s="49" t="s">
        <v>535</v>
      </c>
      <c r="C75" s="39">
        <v>5.4466530673749819E-2</v>
      </c>
      <c r="D75" s="50">
        <v>5.4348672006739263E-2</v>
      </c>
    </row>
    <row r="76" spans="1:4" x14ac:dyDescent="0.25">
      <c r="A76" s="48" t="s">
        <v>803</v>
      </c>
      <c r="B76" s="49" t="s">
        <v>993</v>
      </c>
      <c r="C76" s="39">
        <v>7.1281809283022191E-2</v>
      </c>
      <c r="D76" s="50">
        <v>7.1771184877263361E-2</v>
      </c>
    </row>
    <row r="77" spans="1:4" x14ac:dyDescent="0.25">
      <c r="A77" s="48" t="s">
        <v>804</v>
      </c>
      <c r="B77" s="49" t="s">
        <v>241</v>
      </c>
      <c r="C77" s="39">
        <v>0.25934803363973552</v>
      </c>
      <c r="D77" s="50">
        <v>0.25872738187937927</v>
      </c>
    </row>
    <row r="78" spans="1:4" x14ac:dyDescent="0.25">
      <c r="A78" s="48" t="s">
        <v>805</v>
      </c>
      <c r="B78" s="49" t="s">
        <v>548</v>
      </c>
      <c r="C78" s="39">
        <v>0.17428282018397229</v>
      </c>
      <c r="D78" s="50">
        <v>0.19411673898260992</v>
      </c>
    </row>
    <row r="79" spans="1:4" x14ac:dyDescent="0.25">
      <c r="A79" s="48" t="s">
        <v>806</v>
      </c>
      <c r="B79" s="49" t="s">
        <v>47</v>
      </c>
      <c r="C79" s="39">
        <v>5.9584561286418342E-2</v>
      </c>
      <c r="D79" s="50">
        <v>5.9415784794085311E-2</v>
      </c>
    </row>
    <row r="80" spans="1:4" x14ac:dyDescent="0.25">
      <c r="A80" s="48" t="s">
        <v>807</v>
      </c>
      <c r="B80" s="49" t="s">
        <v>119</v>
      </c>
      <c r="C80" s="39">
        <v>0.24645218238064132</v>
      </c>
      <c r="D80" s="50">
        <v>0.24603877020637752</v>
      </c>
    </row>
    <row r="81" spans="1:4" x14ac:dyDescent="0.25">
      <c r="A81" s="48" t="s">
        <v>808</v>
      </c>
      <c r="B81" s="49" t="s">
        <v>123</v>
      </c>
      <c r="C81" s="39">
        <v>0.24683835314010347</v>
      </c>
      <c r="D81" s="50">
        <v>0.2464092621069339</v>
      </c>
    </row>
    <row r="82" spans="1:4" x14ac:dyDescent="0.25">
      <c r="A82" s="48" t="s">
        <v>809</v>
      </c>
      <c r="B82" s="49" t="s">
        <v>187</v>
      </c>
      <c r="C82" s="39">
        <v>6.2622367037606028E-2</v>
      </c>
      <c r="D82" s="50">
        <v>6.2485326759030881E-2</v>
      </c>
    </row>
    <row r="83" spans="1:4" x14ac:dyDescent="0.25">
      <c r="A83" s="48" t="s">
        <v>810</v>
      </c>
      <c r="B83" s="49" t="s">
        <v>189</v>
      </c>
      <c r="C83" s="39">
        <v>0.16162426718829848</v>
      </c>
      <c r="D83" s="50">
        <v>0.16506575507280846</v>
      </c>
    </row>
    <row r="84" spans="1:4" x14ac:dyDescent="0.25">
      <c r="A84" s="48" t="s">
        <v>811</v>
      </c>
      <c r="B84" s="49" t="s">
        <v>181</v>
      </c>
      <c r="C84" s="39">
        <v>0.10498595818062693</v>
      </c>
      <c r="D84" s="50">
        <v>0.10478092139332729</v>
      </c>
    </row>
    <row r="85" spans="1:4" x14ac:dyDescent="0.25">
      <c r="A85" s="48" t="s">
        <v>812</v>
      </c>
      <c r="B85" s="49" t="s">
        <v>580</v>
      </c>
      <c r="C85" s="39">
        <v>0.14408745093351558</v>
      </c>
      <c r="D85" s="50">
        <v>0.14417902983711411</v>
      </c>
    </row>
    <row r="86" spans="1:4" x14ac:dyDescent="0.25">
      <c r="A86" s="48" t="s">
        <v>813</v>
      </c>
      <c r="B86" s="49" t="s">
        <v>435</v>
      </c>
      <c r="C86" s="39">
        <v>0.1966768082927616</v>
      </c>
      <c r="D86" s="50">
        <v>0.2023250617297494</v>
      </c>
    </row>
    <row r="87" spans="1:4" x14ac:dyDescent="0.25">
      <c r="A87" s="48" t="s">
        <v>814</v>
      </c>
      <c r="B87" s="49" t="s">
        <v>43</v>
      </c>
      <c r="C87" s="39">
        <v>0.15243739914274243</v>
      </c>
      <c r="D87" s="50">
        <v>0.15223536113922193</v>
      </c>
    </row>
    <row r="88" spans="1:4" x14ac:dyDescent="0.25">
      <c r="A88" s="48" t="s">
        <v>815</v>
      </c>
      <c r="B88" s="49" t="s">
        <v>594</v>
      </c>
      <c r="C88" s="39">
        <v>7.9129988752166577E-2</v>
      </c>
      <c r="D88" s="50">
        <v>7.8976714690257216E-2</v>
      </c>
    </row>
    <row r="89" spans="1:4" x14ac:dyDescent="0.25">
      <c r="A89" s="48" t="s">
        <v>816</v>
      </c>
      <c r="B89" s="49" t="s">
        <v>600</v>
      </c>
      <c r="C89" s="39">
        <v>0.22515270966380083</v>
      </c>
      <c r="D89" s="50">
        <v>0.22453750585652502</v>
      </c>
    </row>
    <row r="90" spans="1:4" x14ac:dyDescent="0.25">
      <c r="A90" s="48" t="s">
        <v>817</v>
      </c>
      <c r="B90" s="49" t="s">
        <v>289</v>
      </c>
      <c r="C90" s="39">
        <v>7.6992963014853172E-2</v>
      </c>
      <c r="D90" s="50">
        <v>7.6860143471912556E-2</v>
      </c>
    </row>
    <row r="91" spans="1:4" x14ac:dyDescent="0.25">
      <c r="A91" s="48" t="s">
        <v>818</v>
      </c>
      <c r="B91" s="49" t="s">
        <v>998</v>
      </c>
      <c r="C91" s="39">
        <v>6.1029889180613861E-2</v>
      </c>
      <c r="D91" s="50">
        <v>6.0873562666083368E-2</v>
      </c>
    </row>
    <row r="92" spans="1:4" x14ac:dyDescent="0.25">
      <c r="A92" s="48" t="s">
        <v>819</v>
      </c>
      <c r="B92" s="49" t="s">
        <v>596</v>
      </c>
      <c r="C92" s="39">
        <v>0.15846066837763417</v>
      </c>
      <c r="D92" s="50">
        <v>0.16007402509457136</v>
      </c>
    </row>
    <row r="93" spans="1:4" x14ac:dyDescent="0.25">
      <c r="A93" s="48" t="s">
        <v>820</v>
      </c>
      <c r="B93" s="49" t="s">
        <v>620</v>
      </c>
      <c r="C93" s="39">
        <v>1.8711709960823952E-2</v>
      </c>
      <c r="D93" s="50">
        <v>1.8788400647459395E-2</v>
      </c>
    </row>
    <row r="94" spans="1:4" x14ac:dyDescent="0.25">
      <c r="A94" s="48" t="s">
        <v>821</v>
      </c>
      <c r="B94" s="49" t="s">
        <v>636</v>
      </c>
      <c r="C94" s="39">
        <v>6.2967660022267613E-2</v>
      </c>
      <c r="D94" s="50">
        <v>6.2813880450060339E-2</v>
      </c>
    </row>
    <row r="95" spans="1:4" x14ac:dyDescent="0.25">
      <c r="A95" s="48" t="s">
        <v>822</v>
      </c>
      <c r="B95" s="49" t="s">
        <v>628</v>
      </c>
      <c r="C95" s="39">
        <v>0.11370543453591785</v>
      </c>
      <c r="D95" s="50">
        <v>0.1134749874278629</v>
      </c>
    </row>
    <row r="96" spans="1:4" x14ac:dyDescent="0.25">
      <c r="A96" s="48" t="s">
        <v>823</v>
      </c>
      <c r="B96" s="49" t="s">
        <v>948</v>
      </c>
      <c r="C96" s="39">
        <v>0.13399260072352365</v>
      </c>
      <c r="D96" s="50">
        <v>0.1335463056096545</v>
      </c>
    </row>
    <row r="97" spans="1:4" x14ac:dyDescent="0.25">
      <c r="A97" s="48" t="s">
        <v>824</v>
      </c>
      <c r="B97" s="49" t="s">
        <v>626</v>
      </c>
      <c r="C97" s="39">
        <v>5.7633917763830318E-2</v>
      </c>
      <c r="D97" s="50">
        <v>5.7593158970420062E-2</v>
      </c>
    </row>
    <row r="98" spans="1:4" x14ac:dyDescent="0.25">
      <c r="A98" s="48" t="s">
        <v>825</v>
      </c>
      <c r="B98" s="49" t="s">
        <v>965</v>
      </c>
      <c r="C98" s="39">
        <v>5.4829548997704911E-2</v>
      </c>
      <c r="D98" s="50">
        <v>5.4924189137059674E-2</v>
      </c>
    </row>
    <row r="99" spans="1:4" x14ac:dyDescent="0.25">
      <c r="A99" s="48" t="s">
        <v>826</v>
      </c>
      <c r="B99" s="49" t="s">
        <v>1002</v>
      </c>
      <c r="C99" s="39">
        <v>6.0666449876608339E-2</v>
      </c>
      <c r="D99" s="50">
        <v>6.0712960251981744E-2</v>
      </c>
    </row>
    <row r="100" spans="1:4" x14ac:dyDescent="0.25">
      <c r="A100" s="48" t="s">
        <v>827</v>
      </c>
      <c r="B100" s="49" t="s">
        <v>1001</v>
      </c>
      <c r="C100" s="39">
        <v>5.5463084510910282E-2</v>
      </c>
      <c r="D100" s="50">
        <v>5.5453176068136857E-2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BAX EN VIGUEUR LE "&amp;'OPTIONS - INTERVALLES DE MARGE'!A1</f>
        <v>GROUPEMENT DES BAX EN VIGUEUR LE 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828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829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830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831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832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833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834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835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836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837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838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839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5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840</v>
      </c>
      <c r="C21" s="12">
        <v>330</v>
      </c>
      <c r="D21" s="12">
        <v>327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841</v>
      </c>
      <c r="C22" s="13">
        <v>111</v>
      </c>
      <c r="D22" s="13">
        <v>107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842</v>
      </c>
      <c r="C23" s="13">
        <v>255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843</v>
      </c>
      <c r="C24" s="13">
        <v>226</v>
      </c>
      <c r="D24" s="13">
        <v>221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844</v>
      </c>
      <c r="C25" s="13">
        <v>354</v>
      </c>
      <c r="D25" s="13">
        <v>351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845</v>
      </c>
      <c r="C26" s="13">
        <v>435</v>
      </c>
      <c r="D26" s="13">
        <v>437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846</v>
      </c>
      <c r="C27" s="13">
        <v>190</v>
      </c>
      <c r="D27" s="13">
        <v>199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847</v>
      </c>
      <c r="C28" s="13">
        <v>198</v>
      </c>
      <c r="D28" s="13">
        <v>205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848</v>
      </c>
      <c r="C29" s="13">
        <v>483</v>
      </c>
      <c r="D29" s="13">
        <v>484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849</v>
      </c>
      <c r="C30" s="14">
        <v>480</v>
      </c>
      <c r="D30" s="14">
        <v>481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5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850</v>
      </c>
      <c r="C35" s="19">
        <v>1063</v>
      </c>
      <c r="D35" s="19">
        <v>1058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851</v>
      </c>
      <c r="C36" s="19">
        <v>477</v>
      </c>
      <c r="D36" s="19">
        <v>475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852</v>
      </c>
      <c r="C37" s="19">
        <v>552</v>
      </c>
      <c r="D37" s="19">
        <v>547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853</v>
      </c>
      <c r="C38" s="19">
        <v>502</v>
      </c>
      <c r="D38" s="19">
        <v>499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854</v>
      </c>
      <c r="C39" s="19">
        <v>169</v>
      </c>
      <c r="D39" s="19">
        <v>177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855</v>
      </c>
      <c r="C40" s="19">
        <v>184</v>
      </c>
      <c r="D40" s="19">
        <v>190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856</v>
      </c>
      <c r="C41" s="19">
        <v>167</v>
      </c>
      <c r="D41" s="19">
        <v>173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857</v>
      </c>
      <c r="C42" s="20">
        <v>154</v>
      </c>
      <c r="D42" s="20">
        <v>163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5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858</v>
      </c>
      <c r="C47" s="19">
        <v>1482</v>
      </c>
      <c r="D47" s="19">
        <v>1474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859</v>
      </c>
      <c r="C48" s="19">
        <v>723</v>
      </c>
      <c r="D48" s="19">
        <v>716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860</v>
      </c>
      <c r="C49" s="19">
        <v>516</v>
      </c>
      <c r="D49" s="19">
        <v>520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861</v>
      </c>
      <c r="C50" s="19">
        <v>445</v>
      </c>
      <c r="D50" s="19">
        <v>451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862</v>
      </c>
      <c r="C51" s="19">
        <v>418</v>
      </c>
      <c r="D51" s="19">
        <v>422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863</v>
      </c>
      <c r="C52" s="20">
        <v>309</v>
      </c>
      <c r="D52" s="20">
        <v>313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5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864</v>
      </c>
      <c r="C57" s="19">
        <v>1242</v>
      </c>
      <c r="D57" s="19">
        <v>1238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865</v>
      </c>
      <c r="C58" s="19">
        <v>497</v>
      </c>
      <c r="D58" s="19">
        <v>498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866</v>
      </c>
      <c r="C59" s="19">
        <v>689</v>
      </c>
      <c r="D59" s="19">
        <v>696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867</v>
      </c>
      <c r="C60" s="20">
        <v>655</v>
      </c>
      <c r="D60" s="20">
        <v>656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5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869</v>
      </c>
      <c r="C65" s="24">
        <v>988</v>
      </c>
      <c r="D65" s="25">
        <v>989</v>
      </c>
      <c r="E65" s="26">
        <v>1163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328</v>
      </c>
      <c r="D66" s="29">
        <v>1070</v>
      </c>
      <c r="E66" s="30">
        <v>965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737</v>
      </c>
      <c r="E67" s="30">
        <v>621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281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5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35" sqref="C35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COA EN VIGUEUR LE "&amp;'OPTIONS - INTERVALLES DE MARGE'!A1</f>
        <v>GROUPEMENT DES COA EN VIGUEUR LE 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868</v>
      </c>
      <c r="D5" s="6">
        <v>202305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5"/>
      <c r="C6" s="6" t="s">
        <v>869</v>
      </c>
      <c r="D6" s="95">
        <v>202306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5"/>
      <c r="C7" s="9" t="s">
        <v>870</v>
      </c>
      <c r="D7" s="9">
        <v>202307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4"/>
      <c r="C8" s="7" t="s">
        <v>871</v>
      </c>
      <c r="D8" s="7">
        <v>202308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4" t="str">
        <f>"IMPUTATIONS POUR POSITION MIXTE INTRA-MARCHANDISE - 'BUTTERFLY' MENSUEL EN VIGUEUR LE "&amp;'OPTIONS - INTERVALLES DE MARGE'!A1</f>
        <v>IMPUTATIONS POUR POSITION MIXTE INTRA-MARCHANDISE - 'BUTTERFLY' MENSUEL EN VIGUEUR LE 5 AVRIL 2023</v>
      </c>
      <c r="B10" s="125"/>
      <c r="C10" s="125"/>
      <c r="D10" s="125"/>
      <c r="E10" s="1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6" t="s">
        <v>7</v>
      </c>
      <c r="C11" s="138" t="s">
        <v>8</v>
      </c>
      <c r="D11" s="138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7"/>
      <c r="C12" s="139"/>
      <c r="D12" s="139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6" t="s">
        <v>872</v>
      </c>
      <c r="C13" s="13">
        <v>2739</v>
      </c>
      <c r="D13" s="13">
        <v>2725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7" t="s">
        <v>873</v>
      </c>
      <c r="C14" s="14">
        <v>2411</v>
      </c>
      <c r="D14" s="14">
        <v>2398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4" t="str">
        <f>"IMPUTATIONS POUR POSITION MIXTE INTRA-MARCHANDISE - INTERMENSUELLE EN VIGUEUR LE "&amp;'OPTIONS - INTERVALLES DE MARGE'!A1</f>
        <v>IMPUTATIONS POUR POSITION MIXTE INTRA-MARCHANDISE - INTERMENSUELLE EN VIGUEUR LE 5 AVRIL 2023</v>
      </c>
      <c r="B16" s="125"/>
      <c r="C16" s="125"/>
      <c r="D16" s="125"/>
      <c r="E16" s="125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26" t="s">
        <v>0</v>
      </c>
      <c r="C17" s="138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27"/>
      <c r="C18" s="14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8">
        <v>1591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4" t="str">
        <f>"GROUPEMENT DES CRA EN VIGUEUR LE "&amp;'OPTIONS - INTERVALLES DE MARGE'!A1</f>
        <v>GROUPEMENT DES CRA EN VIGUEUR LE 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2" t="s">
        <v>35</v>
      </c>
      <c r="C3" s="138" t="s">
        <v>5</v>
      </c>
      <c r="D3" s="138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40">
        <v>1</v>
      </c>
      <c r="C5" s="6" t="s">
        <v>874</v>
      </c>
      <c r="D5" s="6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4"/>
      <c r="C6" s="7" t="s">
        <v>875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33">
        <v>2</v>
      </c>
      <c r="C7" s="8" t="s">
        <v>876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4"/>
      <c r="C8" s="7" t="s">
        <v>877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33">
        <v>3</v>
      </c>
      <c r="C9" s="8" t="s">
        <v>878</v>
      </c>
      <c r="D9" s="8">
        <v>202406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5"/>
      <c r="C10" s="6" t="s">
        <v>879</v>
      </c>
      <c r="D10" s="6">
        <v>202409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5"/>
      <c r="C11" s="6" t="s">
        <v>880</v>
      </c>
      <c r="D11" s="6">
        <v>202412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4"/>
      <c r="C12" s="7" t="s">
        <v>881</v>
      </c>
      <c r="D12" s="7">
        <v>202503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33">
        <v>4</v>
      </c>
      <c r="C13" s="9" t="s">
        <v>882</v>
      </c>
      <c r="D13" s="9">
        <v>202506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5"/>
      <c r="C14" s="6" t="s">
        <v>883</v>
      </c>
      <c r="D14" s="6">
        <v>202509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5"/>
      <c r="C15" s="6" t="s">
        <v>884</v>
      </c>
      <c r="D15" s="6">
        <v>202512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4"/>
      <c r="C16" s="7" t="s">
        <v>885</v>
      </c>
      <c r="D16" s="7">
        <v>202603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4" t="str">
        <f>"IMPUTATIONS POUR POSITION MIXTE INTRA-MARCHANDISE - 'BUTTERFLY' TRIMESTRIEL EN VIGUEUR LE "&amp;'OPTIONS - INTERVALLES DE MARGE'!A1</f>
        <v>IMPUTATIONS POUR POSITION MIXTE INTRA-MARCHANDISE - 'BUTTERFLY' TRIMESTRIEL EN VIGUEUR LE 5 AVRIL 2023</v>
      </c>
      <c r="B18" s="125"/>
      <c r="C18" s="125"/>
      <c r="D18" s="125"/>
      <c r="E18" s="12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6" t="s">
        <v>7</v>
      </c>
      <c r="C19" s="138" t="s">
        <v>8</v>
      </c>
      <c r="D19" s="138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7"/>
      <c r="C20" s="139"/>
      <c r="D20" s="139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886</v>
      </c>
      <c r="C21" s="12">
        <v>14</v>
      </c>
      <c r="D21" s="12">
        <v>18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887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888</v>
      </c>
      <c r="C23" s="13">
        <v>29</v>
      </c>
      <c r="D23" s="13">
        <v>1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889</v>
      </c>
      <c r="C24" s="13">
        <v>74</v>
      </c>
      <c r="D24" s="13">
        <v>67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890</v>
      </c>
      <c r="C25" s="13">
        <v>498</v>
      </c>
      <c r="D25" s="13">
        <v>494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891</v>
      </c>
      <c r="C26" s="13">
        <v>853</v>
      </c>
      <c r="D26" s="13">
        <v>848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892</v>
      </c>
      <c r="C27" s="13">
        <v>271</v>
      </c>
      <c r="D27" s="13">
        <v>271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893</v>
      </c>
      <c r="C28" s="13">
        <v>134</v>
      </c>
      <c r="D28" s="13">
        <v>134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894</v>
      </c>
      <c r="C29" s="13">
        <v>496</v>
      </c>
      <c r="D29" s="13">
        <v>494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895</v>
      </c>
      <c r="C30" s="14">
        <v>489</v>
      </c>
      <c r="D30" s="14">
        <v>487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4" t="str">
        <f>"IMPUTATIONS POUR POSITION MIXTE INTRA-MARCHANDISE - 'BUTTERFLY' SEMESTRIEL EN VIGUEUR LE "&amp;'OPTIONS - INTERVALLES DE MARGE'!A1</f>
        <v>IMPUTATIONS POUR POSITION MIXTE INTRA-MARCHANDISE - 'BUTTERFLY' SEMESTRIEL EN VIGUEUR LE 5 AVRIL 2023</v>
      </c>
      <c r="B32" s="125"/>
      <c r="C32" s="125"/>
      <c r="D32" s="125"/>
      <c r="E32" s="12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6" t="s">
        <v>7</v>
      </c>
      <c r="C33" s="128" t="s">
        <v>8</v>
      </c>
      <c r="D33" s="128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7"/>
      <c r="C34" s="129"/>
      <c r="D34" s="129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896</v>
      </c>
      <c r="C35" s="19">
        <v>625</v>
      </c>
      <c r="D35" s="19">
        <v>623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897</v>
      </c>
      <c r="C36" s="19">
        <v>614</v>
      </c>
      <c r="D36" s="19">
        <v>612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898</v>
      </c>
      <c r="C37" s="19">
        <v>282</v>
      </c>
      <c r="D37" s="19">
        <v>264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899</v>
      </c>
      <c r="C38" s="19">
        <v>507</v>
      </c>
      <c r="D38" s="19">
        <v>500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900</v>
      </c>
      <c r="C39" s="19">
        <v>672</v>
      </c>
      <c r="D39" s="19">
        <v>670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901</v>
      </c>
      <c r="C40" s="19">
        <v>188</v>
      </c>
      <c r="D40" s="19">
        <v>188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902</v>
      </c>
      <c r="C41" s="19">
        <v>489</v>
      </c>
      <c r="D41" s="19">
        <v>487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903</v>
      </c>
      <c r="C42" s="20">
        <v>68</v>
      </c>
      <c r="D42" s="20">
        <v>69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4" t="str">
        <f>"IMPUTATIONS POUR POSITION MIXTE INTRA-MARCHANDISE - 'BUTTERFLY' NEUF-MOIS EN VIGUEUR LE "&amp;'OPTIONS - INTERVALLES DE MARGE'!A1</f>
        <v>IMPUTATIONS POUR POSITION MIXTE INTRA-MARCHANDISE - 'BUTTERFLY' NEUF-MOIS EN VIGUEUR LE 5 AVRIL 2023</v>
      </c>
      <c r="B44" s="125"/>
      <c r="C44" s="125"/>
      <c r="D44" s="125"/>
      <c r="E44" s="125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6" t="s">
        <v>7</v>
      </c>
      <c r="C45" s="128" t="s">
        <v>8</v>
      </c>
      <c r="D45" s="128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7"/>
      <c r="C46" s="129"/>
      <c r="D46" s="129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904</v>
      </c>
      <c r="C47" s="19">
        <v>950</v>
      </c>
      <c r="D47" s="19">
        <v>948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905</v>
      </c>
      <c r="C48" s="19">
        <v>593</v>
      </c>
      <c r="D48" s="19">
        <v>585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906</v>
      </c>
      <c r="C49" s="19">
        <v>526</v>
      </c>
      <c r="D49" s="19">
        <v>514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907</v>
      </c>
      <c r="C50" s="19">
        <v>542</v>
      </c>
      <c r="D50" s="19">
        <v>536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908</v>
      </c>
      <c r="C51" s="19">
        <v>357</v>
      </c>
      <c r="D51" s="19">
        <v>356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909</v>
      </c>
      <c r="C52" s="20">
        <v>495</v>
      </c>
      <c r="D52" s="20">
        <v>494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4" t="str">
        <f>"IMPUTATIONS POUR POSITION MIXTE INTRA-MARCHANDISE - 'BUTTERFLY' ANNUEL EN VIGUEUR LE "&amp;'OPTIONS - INTERVALLES DE MARGE'!A1</f>
        <v>IMPUTATIONS POUR POSITION MIXTE INTRA-MARCHANDISE - 'BUTTERFLY' ANNUEL EN VIGUEUR LE 5 AVRIL 2023</v>
      </c>
      <c r="B54" s="125"/>
      <c r="C54" s="125"/>
      <c r="D54" s="125"/>
      <c r="E54" s="125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6" t="s">
        <v>7</v>
      </c>
      <c r="C55" s="128" t="s">
        <v>8</v>
      </c>
      <c r="D55" s="128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7"/>
      <c r="C56" s="129"/>
      <c r="D56" s="129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910</v>
      </c>
      <c r="C57" s="19">
        <v>647</v>
      </c>
      <c r="D57" s="19">
        <v>639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911</v>
      </c>
      <c r="C58" s="19">
        <v>561</v>
      </c>
      <c r="D58" s="19">
        <v>555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912</v>
      </c>
      <c r="C59" s="19">
        <v>802</v>
      </c>
      <c r="D59" s="19">
        <v>790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913</v>
      </c>
      <c r="C60" s="20">
        <v>246</v>
      </c>
      <c r="D60" s="20">
        <v>243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4" t="str">
        <f>"IMPUTATIONS POUR POSITION MIXTE INTRA-MARCHANDISE - INTERMENSUELLE EN VIGUEUR LE "&amp;'OPTIONS - INTERVALLES DE MARGE'!A1</f>
        <v>IMPUTATIONS POUR POSITION MIXTE INTRA-MARCHANDISE - INTERMENSUELLE EN VIGUEUR LE 5 AVRIL 2023</v>
      </c>
      <c r="B62" s="125"/>
      <c r="C62" s="125"/>
      <c r="D62" s="125"/>
      <c r="E62" s="125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6" t="s">
        <v>0</v>
      </c>
      <c r="B63" s="130">
        <v>1</v>
      </c>
      <c r="C63" s="130">
        <v>2</v>
      </c>
      <c r="D63" s="130">
        <v>3</v>
      </c>
      <c r="E63" s="128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7"/>
      <c r="B64" s="131"/>
      <c r="C64" s="131">
        <v>2</v>
      </c>
      <c r="D64" s="131">
        <v>3</v>
      </c>
      <c r="E64" s="132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524</v>
      </c>
      <c r="C65" s="24">
        <v>598</v>
      </c>
      <c r="D65" s="25">
        <v>602</v>
      </c>
      <c r="E65" s="26">
        <v>598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355</v>
      </c>
      <c r="D66" s="29">
        <v>706</v>
      </c>
      <c r="E66" s="30">
        <v>1158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794</v>
      </c>
      <c r="E67" s="30">
        <v>663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SDV EN VIGUEUR LE "&amp;'OPTIONS - INTERVALLES DE MARGE'!A1</f>
        <v>GROUPEMENT DES SDV EN VIGUEUR LE 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914</v>
      </c>
      <c r="D5" s="6">
        <v>202312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915</v>
      </c>
      <c r="D6" s="94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3">
        <v>3</v>
      </c>
      <c r="C7" s="8" t="s">
        <v>916</v>
      </c>
      <c r="D7" s="8">
        <v>202512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5"/>
      <c r="C8" s="6" t="s">
        <v>917</v>
      </c>
      <c r="D8" s="6">
        <v>202612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4"/>
      <c r="C9" s="7" t="s">
        <v>918</v>
      </c>
      <c r="D9" s="7">
        <v>202712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4" t="str">
        <f>"IMPUTATIONS POUR POSITION MIXTE INTRA-MARCHANDISE - INTERMENSUELLE EN VIGUEUR LE "&amp;'OPTIONS - INTERVALLES DE MARGE'!A1</f>
        <v>IMPUTATIONS POUR POSITION MIXTE INTRA-MARCHANDISE - INTERMENSUELLE EN VIGUEUR LE 5 AVRIL 2023</v>
      </c>
      <c r="B11" s="125"/>
      <c r="C11" s="125"/>
      <c r="D11" s="125"/>
      <c r="E11" s="125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6" t="s">
        <v>0</v>
      </c>
      <c r="B12" s="130">
        <v>1</v>
      </c>
      <c r="C12" s="130">
        <v>2</v>
      </c>
      <c r="D12" s="128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7"/>
      <c r="B13" s="131"/>
      <c r="C13" s="131">
        <v>2</v>
      </c>
      <c r="D13" s="132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243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176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41"/>
      <c r="B1" s="141"/>
      <c r="C1" s="141"/>
      <c r="D1" s="141"/>
      <c r="E1" s="14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4" t="str">
        <f>"GROUPEMENT DES SXF EN VIGUEUR LE "&amp;'OPTIONS - INTERVALLES DE MARGE'!A1</f>
        <v>GROUPEMENT DES SXF EN VIGUEUR LE 5 AVRIL 2023</v>
      </c>
      <c r="B2" s="125"/>
      <c r="C2" s="125"/>
      <c r="D2" s="125"/>
      <c r="E2" s="125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2" t="s">
        <v>36</v>
      </c>
      <c r="C3" s="138" t="s">
        <v>4</v>
      </c>
      <c r="D3" s="138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3"/>
      <c r="C4" s="144"/>
      <c r="D4" s="144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33">
        <v>1</v>
      </c>
      <c r="C5" s="8" t="s">
        <v>919</v>
      </c>
      <c r="D5" s="8">
        <v>202306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5"/>
      <c r="C6" s="6" t="s">
        <v>920</v>
      </c>
      <c r="D6" s="7">
        <v>202309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5"/>
      <c r="C7" s="6" t="s">
        <v>921</v>
      </c>
      <c r="D7" s="8">
        <v>202312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4"/>
      <c r="C8" s="7" t="s">
        <v>922</v>
      </c>
      <c r="D8" s="7">
        <v>202403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33">
        <v>2</v>
      </c>
      <c r="C9" s="8" t="s">
        <v>923</v>
      </c>
      <c r="D9" s="8">
        <v>202412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4"/>
      <c r="C10" s="7" t="s">
        <v>924</v>
      </c>
      <c r="D10" s="7">
        <v>202512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33">
        <v>3</v>
      </c>
      <c r="C11" s="8" t="s">
        <v>925</v>
      </c>
      <c r="D11" s="8">
        <v>202612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4"/>
      <c r="C12" s="7" t="s">
        <v>926</v>
      </c>
      <c r="D12" s="7">
        <v>202712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4" t="str">
        <f>"IMPUTATIONS POUR POSITION MIXTE INTRA-MARCHANDISE - INTERMENSUELLE EN VIGUEUR LE "&amp;'OPTIONS - INTERVALLES DE MARGE'!A1</f>
        <v>IMPUTATIONS POUR POSITION MIXTE INTRA-MARCHANDISE - INTERMENSUELLE EN VIGUEUR LE 5 AVRIL 2023</v>
      </c>
      <c r="B14" s="125"/>
      <c r="C14" s="125"/>
      <c r="D14" s="125"/>
      <c r="E14" s="125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6" t="s">
        <v>0</v>
      </c>
      <c r="B15" s="146">
        <v>1</v>
      </c>
      <c r="C15" s="146">
        <v>2</v>
      </c>
      <c r="D15" s="138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7"/>
      <c r="B16" s="147"/>
      <c r="C16" s="147">
        <v>2</v>
      </c>
      <c r="D16" s="145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1557</v>
      </c>
      <c r="D17" s="26">
        <v>2991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690</v>
      </c>
      <c r="D18" s="30">
        <v>3163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2685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3"/>
      <c r="B1" s="174"/>
      <c r="C1" s="174"/>
      <c r="D1" s="175"/>
    </row>
    <row r="2" spans="1:4" ht="50.1" customHeight="1" thickBot="1" x14ac:dyDescent="0.3">
      <c r="A2" s="148" t="str">
        <f>"IMPUTATIONS POUR POSITION MIXTE INTRA-MARCHANDISES INTERMENSUELLE EN VIGUEUR LE "&amp;'OPTIONS - INTERVALLES DE MARGE'!A1</f>
        <v>IMPUTATIONS POUR POSITION MIXTE INTRA-MARCHANDISES INTERMENSUELLE EN VIGUEUR LE 5 AVRIL 2023</v>
      </c>
      <c r="B2" s="149"/>
      <c r="C2" s="149"/>
      <c r="D2" s="150"/>
    </row>
    <row r="3" spans="1:4" x14ac:dyDescent="0.25">
      <c r="A3" s="151" t="s">
        <v>20</v>
      </c>
      <c r="B3" s="153" t="s">
        <v>21</v>
      </c>
      <c r="C3" s="153" t="s">
        <v>22</v>
      </c>
      <c r="D3" s="153" t="s">
        <v>23</v>
      </c>
    </row>
    <row r="4" spans="1:4" ht="24" customHeight="1" thickBot="1" x14ac:dyDescent="0.3">
      <c r="A4" s="152"/>
      <c r="B4" s="154"/>
      <c r="C4" s="154"/>
      <c r="D4" s="154"/>
    </row>
    <row r="5" spans="1:4" x14ac:dyDescent="0.25">
      <c r="A5" s="65" t="s">
        <v>679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681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683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692</v>
      </c>
      <c r="B8" s="66" t="s">
        <v>1011</v>
      </c>
      <c r="C8" s="67">
        <v>450</v>
      </c>
      <c r="D8" s="68">
        <v>450</v>
      </c>
    </row>
    <row r="9" spans="1:4" x14ac:dyDescent="0.25">
      <c r="A9" s="65" t="s">
        <v>694</v>
      </c>
      <c r="B9" s="66" t="s">
        <v>1012</v>
      </c>
      <c r="C9" s="67">
        <v>200</v>
      </c>
      <c r="D9" s="68">
        <v>200</v>
      </c>
    </row>
    <row r="10" spans="1:4" x14ac:dyDescent="0.25">
      <c r="A10" s="63" t="s">
        <v>696</v>
      </c>
      <c r="B10" s="49" t="s">
        <v>1013</v>
      </c>
      <c r="C10" s="67">
        <v>200</v>
      </c>
      <c r="D10" s="68">
        <v>200</v>
      </c>
    </row>
    <row r="11" spans="1:4" x14ac:dyDescent="0.25">
      <c r="A11" s="65" t="s">
        <v>702</v>
      </c>
      <c r="B11" s="66" t="s">
        <v>1015</v>
      </c>
      <c r="C11" s="67">
        <v>125</v>
      </c>
      <c r="D11" s="68">
        <v>125</v>
      </c>
    </row>
    <row r="12" spans="1:4" x14ac:dyDescent="0.25">
      <c r="A12" s="65" t="s">
        <v>704</v>
      </c>
      <c r="B12" s="66" t="s">
        <v>1016</v>
      </c>
      <c r="C12" s="67">
        <v>100</v>
      </c>
      <c r="D12" s="68">
        <v>100</v>
      </c>
    </row>
    <row r="13" spans="1:4" x14ac:dyDescent="0.25">
      <c r="A13" s="65" t="s">
        <v>706</v>
      </c>
      <c r="B13" s="66" t="s">
        <v>1017</v>
      </c>
      <c r="C13" s="67">
        <v>100</v>
      </c>
      <c r="D13" s="68">
        <v>100</v>
      </c>
    </row>
    <row r="14" spans="1:4" x14ac:dyDescent="0.25">
      <c r="A14" s="65" t="s">
        <v>708</v>
      </c>
      <c r="B14" s="66" t="s">
        <v>1018</v>
      </c>
      <c r="C14" s="67">
        <v>100</v>
      </c>
      <c r="D14" s="68">
        <v>100</v>
      </c>
    </row>
    <row r="15" spans="1:4" x14ac:dyDescent="0.25">
      <c r="A15" s="65" t="s">
        <v>712</v>
      </c>
      <c r="B15" s="69" t="s">
        <v>1020</v>
      </c>
      <c r="C15" s="67">
        <v>100</v>
      </c>
      <c r="D15" s="68">
        <v>100</v>
      </c>
    </row>
    <row r="16" spans="1:4" x14ac:dyDescent="0.25">
      <c r="A16" s="65" t="s">
        <v>714</v>
      </c>
      <c r="B16" s="69" t="s">
        <v>1021</v>
      </c>
      <c r="C16" s="67">
        <v>100</v>
      </c>
      <c r="D16" s="68">
        <v>100</v>
      </c>
    </row>
    <row r="17" spans="1:4" x14ac:dyDescent="0.25">
      <c r="A17" s="65" t="s">
        <v>716</v>
      </c>
      <c r="B17" s="69" t="s">
        <v>1022</v>
      </c>
      <c r="C17" s="67">
        <v>100</v>
      </c>
      <c r="D17" s="68">
        <v>100</v>
      </c>
    </row>
    <row r="18" spans="1:4" x14ac:dyDescent="0.25">
      <c r="A18" s="65" t="s">
        <v>718</v>
      </c>
      <c r="B18" s="69" t="s">
        <v>1023</v>
      </c>
      <c r="C18" s="67">
        <v>125</v>
      </c>
      <c r="D18" s="68">
        <v>125</v>
      </c>
    </row>
    <row r="19" spans="1:4" x14ac:dyDescent="0.25">
      <c r="A19" s="65" t="s">
        <v>720</v>
      </c>
      <c r="B19" s="66" t="s">
        <v>1024</v>
      </c>
      <c r="C19" s="67">
        <v>100</v>
      </c>
      <c r="D19" s="68">
        <v>100</v>
      </c>
    </row>
    <row r="20" spans="1:4" x14ac:dyDescent="0.25">
      <c r="A20" s="65" t="s">
        <v>722</v>
      </c>
      <c r="B20" s="66" t="s">
        <v>1025</v>
      </c>
      <c r="C20" s="67">
        <v>100</v>
      </c>
      <c r="D20" s="70">
        <v>100</v>
      </c>
    </row>
    <row r="21" spans="1:4" x14ac:dyDescent="0.25">
      <c r="A21" s="65" t="s">
        <v>724</v>
      </c>
      <c r="B21" s="66" t="s">
        <v>1026</v>
      </c>
      <c r="C21" s="67">
        <v>100</v>
      </c>
      <c r="D21" s="70">
        <v>100</v>
      </c>
    </row>
    <row r="22" spans="1:4" x14ac:dyDescent="0.25">
      <c r="A22" s="65" t="s">
        <v>726</v>
      </c>
      <c r="B22" s="66" t="s">
        <v>1027</v>
      </c>
      <c r="C22" s="67">
        <v>100</v>
      </c>
      <c r="D22" s="70">
        <v>100</v>
      </c>
    </row>
    <row r="23" spans="1:4" x14ac:dyDescent="0.25">
      <c r="A23" s="65" t="s">
        <v>728</v>
      </c>
      <c r="B23" s="66" t="s">
        <v>1028</v>
      </c>
      <c r="C23" s="67">
        <v>100</v>
      </c>
      <c r="D23" s="70">
        <v>100</v>
      </c>
    </row>
    <row r="24" spans="1:4" x14ac:dyDescent="0.25">
      <c r="A24" s="65" t="s">
        <v>730</v>
      </c>
      <c r="B24" s="66" t="s">
        <v>1029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8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5 AVRIL 2023</v>
      </c>
      <c r="B30" s="149"/>
      <c r="C30" s="149"/>
      <c r="D30" s="150"/>
    </row>
    <row r="31" spans="1:4" ht="15" customHeight="1" x14ac:dyDescent="0.25">
      <c r="A31" s="151" t="s">
        <v>20</v>
      </c>
      <c r="B31" s="153" t="s">
        <v>21</v>
      </c>
      <c r="C31" s="153" t="s">
        <v>37</v>
      </c>
      <c r="D31" s="153" t="s">
        <v>38</v>
      </c>
    </row>
    <row r="32" spans="1:4" ht="15.75" thickBot="1" x14ac:dyDescent="0.3">
      <c r="A32" s="152"/>
      <c r="B32" s="154"/>
      <c r="C32" s="154"/>
      <c r="D32" s="154"/>
    </row>
    <row r="33" spans="1:4" x14ac:dyDescent="0.25">
      <c r="A33" s="65" t="s">
        <v>732</v>
      </c>
      <c r="B33" s="69" t="s">
        <v>937</v>
      </c>
      <c r="C33" s="67">
        <v>75</v>
      </c>
      <c r="D33" s="68">
        <v>75</v>
      </c>
    </row>
    <row r="34" spans="1:4" x14ac:dyDescent="0.25">
      <c r="A34" s="65" t="s">
        <v>733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734</v>
      </c>
      <c r="B35" s="69" t="s">
        <v>61</v>
      </c>
      <c r="C35" s="67">
        <v>75</v>
      </c>
      <c r="D35" s="68">
        <v>75</v>
      </c>
    </row>
    <row r="36" spans="1:4" x14ac:dyDescent="0.25">
      <c r="A36" s="65" t="s">
        <v>735</v>
      </c>
      <c r="B36" s="69" t="s">
        <v>69</v>
      </c>
      <c r="C36" s="67">
        <v>75</v>
      </c>
      <c r="D36" s="68">
        <v>75</v>
      </c>
    </row>
    <row r="37" spans="1:4" x14ac:dyDescent="0.25">
      <c r="A37" s="65" t="s">
        <v>736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737</v>
      </c>
      <c r="B38" s="69" t="s">
        <v>939</v>
      </c>
      <c r="C38" s="67">
        <v>75</v>
      </c>
      <c r="D38" s="68">
        <v>75</v>
      </c>
    </row>
    <row r="39" spans="1:4" x14ac:dyDescent="0.25">
      <c r="A39" s="65" t="s">
        <v>738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739</v>
      </c>
      <c r="B40" s="69" t="s">
        <v>941</v>
      </c>
      <c r="C40" s="67">
        <v>75</v>
      </c>
      <c r="D40" s="68">
        <v>75</v>
      </c>
    </row>
    <row r="41" spans="1:4" x14ac:dyDescent="0.25">
      <c r="A41" s="65" t="s">
        <v>740</v>
      </c>
      <c r="B41" s="69" t="s">
        <v>949</v>
      </c>
      <c r="C41" s="67">
        <v>75</v>
      </c>
      <c r="D41" s="68">
        <v>75</v>
      </c>
    </row>
    <row r="42" spans="1:4" x14ac:dyDescent="0.25">
      <c r="A42" s="65" t="s">
        <v>741</v>
      </c>
      <c r="B42" s="69" t="s">
        <v>171</v>
      </c>
      <c r="C42" s="67">
        <v>75</v>
      </c>
      <c r="D42" s="68">
        <v>75</v>
      </c>
    </row>
    <row r="43" spans="1:4" x14ac:dyDescent="0.25">
      <c r="A43" s="65" t="s">
        <v>742</v>
      </c>
      <c r="B43" s="69" t="s">
        <v>988</v>
      </c>
      <c r="C43" s="67">
        <v>75</v>
      </c>
      <c r="D43" s="68">
        <v>75</v>
      </c>
    </row>
    <row r="44" spans="1:4" x14ac:dyDescent="0.25">
      <c r="A44" s="65" t="s">
        <v>743</v>
      </c>
      <c r="B44" s="69" t="s">
        <v>950</v>
      </c>
      <c r="C44" s="67">
        <v>75</v>
      </c>
      <c r="D44" s="68">
        <v>75</v>
      </c>
    </row>
    <row r="45" spans="1:4" x14ac:dyDescent="0.25">
      <c r="A45" s="65" t="s">
        <v>744</v>
      </c>
      <c r="B45" s="69" t="s">
        <v>165</v>
      </c>
      <c r="C45" s="67">
        <v>75</v>
      </c>
      <c r="D45" s="68">
        <v>75</v>
      </c>
    </row>
    <row r="46" spans="1:4" x14ac:dyDescent="0.25">
      <c r="A46" s="65" t="s">
        <v>745</v>
      </c>
      <c r="B46" s="69" t="s">
        <v>952</v>
      </c>
      <c r="C46" s="67">
        <v>75</v>
      </c>
      <c r="D46" s="68">
        <v>75</v>
      </c>
    </row>
    <row r="47" spans="1:4" x14ac:dyDescent="0.25">
      <c r="A47" s="65" t="s">
        <v>746</v>
      </c>
      <c r="B47" s="69" t="s">
        <v>155</v>
      </c>
      <c r="C47" s="67">
        <v>75</v>
      </c>
      <c r="D47" s="68">
        <v>75</v>
      </c>
    </row>
    <row r="48" spans="1:4" x14ac:dyDescent="0.25">
      <c r="A48" s="65" t="s">
        <v>747</v>
      </c>
      <c r="B48" s="69" t="s">
        <v>205</v>
      </c>
      <c r="C48" s="67">
        <v>75</v>
      </c>
      <c r="D48" s="68">
        <v>75</v>
      </c>
    </row>
    <row r="49" spans="1:4" x14ac:dyDescent="0.25">
      <c r="A49" s="65" t="s">
        <v>748</v>
      </c>
      <c r="B49" s="69" t="s">
        <v>233</v>
      </c>
      <c r="C49" s="67">
        <v>75</v>
      </c>
      <c r="D49" s="68">
        <v>75</v>
      </c>
    </row>
    <row r="50" spans="1:4" x14ac:dyDescent="0.25">
      <c r="A50" s="65" t="s">
        <v>749</v>
      </c>
      <c r="B50" s="69" t="s">
        <v>624</v>
      </c>
      <c r="C50" s="67">
        <v>75</v>
      </c>
      <c r="D50" s="68">
        <v>75</v>
      </c>
    </row>
    <row r="51" spans="1:4" x14ac:dyDescent="0.25">
      <c r="A51" s="65" t="s">
        <v>750</v>
      </c>
      <c r="B51" s="69" t="s">
        <v>231</v>
      </c>
      <c r="C51" s="67">
        <v>75</v>
      </c>
      <c r="D51" s="68">
        <v>75</v>
      </c>
    </row>
    <row r="52" spans="1:4" x14ac:dyDescent="0.25">
      <c r="A52" s="65" t="s">
        <v>751</v>
      </c>
      <c r="B52" s="69" t="s">
        <v>243</v>
      </c>
      <c r="C52" s="67">
        <v>75</v>
      </c>
      <c r="D52" s="68">
        <v>75</v>
      </c>
    </row>
    <row r="53" spans="1:4" x14ac:dyDescent="0.25">
      <c r="A53" s="65" t="s">
        <v>752</v>
      </c>
      <c r="B53" s="69" t="s">
        <v>245</v>
      </c>
      <c r="C53" s="67">
        <v>75</v>
      </c>
      <c r="D53" s="68">
        <v>75</v>
      </c>
    </row>
    <row r="54" spans="1:4" x14ac:dyDescent="0.25">
      <c r="A54" s="65" t="s">
        <v>753</v>
      </c>
      <c r="B54" s="69" t="s">
        <v>213</v>
      </c>
      <c r="C54" s="67">
        <v>75</v>
      </c>
      <c r="D54" s="68">
        <v>75</v>
      </c>
    </row>
    <row r="55" spans="1:4" x14ac:dyDescent="0.25">
      <c r="A55" s="65" t="s">
        <v>754</v>
      </c>
      <c r="B55" s="69" t="s">
        <v>973</v>
      </c>
      <c r="C55" s="67">
        <v>75</v>
      </c>
      <c r="D55" s="68">
        <v>75</v>
      </c>
    </row>
    <row r="56" spans="1:4" x14ac:dyDescent="0.25">
      <c r="A56" s="65" t="s">
        <v>755</v>
      </c>
      <c r="B56" s="69" t="s">
        <v>267</v>
      </c>
      <c r="C56" s="67">
        <v>75</v>
      </c>
      <c r="D56" s="68">
        <v>75</v>
      </c>
    </row>
    <row r="57" spans="1:4" x14ac:dyDescent="0.25">
      <c r="A57" s="65" t="s">
        <v>756</v>
      </c>
      <c r="B57" s="69" t="s">
        <v>259</v>
      </c>
      <c r="C57" s="67">
        <v>75</v>
      </c>
      <c r="D57" s="68">
        <v>75</v>
      </c>
    </row>
    <row r="58" spans="1:4" x14ac:dyDescent="0.25">
      <c r="A58" s="65" t="s">
        <v>757</v>
      </c>
      <c r="B58" s="69" t="s">
        <v>953</v>
      </c>
      <c r="C58" s="67">
        <v>75</v>
      </c>
      <c r="D58" s="68">
        <v>75</v>
      </c>
    </row>
    <row r="59" spans="1:4" x14ac:dyDescent="0.25">
      <c r="A59" s="65" t="s">
        <v>758</v>
      </c>
      <c r="B59" s="69" t="s">
        <v>968</v>
      </c>
      <c r="C59" s="67">
        <v>75</v>
      </c>
      <c r="D59" s="68">
        <v>75</v>
      </c>
    </row>
    <row r="60" spans="1:4" x14ac:dyDescent="0.25">
      <c r="A60" s="65" t="s">
        <v>759</v>
      </c>
      <c r="B60" s="69" t="s">
        <v>954</v>
      </c>
      <c r="C60" s="67">
        <v>75</v>
      </c>
      <c r="D60" s="68">
        <v>75</v>
      </c>
    </row>
    <row r="61" spans="1:4" x14ac:dyDescent="0.25">
      <c r="A61" s="65" t="s">
        <v>760</v>
      </c>
      <c r="B61" s="69" t="s">
        <v>291</v>
      </c>
      <c r="C61" s="67">
        <v>75</v>
      </c>
      <c r="D61" s="68">
        <v>75</v>
      </c>
    </row>
    <row r="62" spans="1:4" x14ac:dyDescent="0.25">
      <c r="A62" s="65" t="s">
        <v>761</v>
      </c>
      <c r="B62" s="69" t="s">
        <v>247</v>
      </c>
      <c r="C62" s="67">
        <v>75</v>
      </c>
      <c r="D62" s="68">
        <v>75</v>
      </c>
    </row>
    <row r="63" spans="1:4" x14ac:dyDescent="0.25">
      <c r="A63" s="65" t="s">
        <v>762</v>
      </c>
      <c r="B63" s="69" t="s">
        <v>966</v>
      </c>
      <c r="C63" s="67">
        <v>75</v>
      </c>
      <c r="D63" s="68">
        <v>75</v>
      </c>
    </row>
    <row r="64" spans="1:4" x14ac:dyDescent="0.25">
      <c r="A64" s="65" t="s">
        <v>763</v>
      </c>
      <c r="B64" s="69" t="s">
        <v>630</v>
      </c>
      <c r="C64" s="67">
        <v>75</v>
      </c>
      <c r="D64" s="68">
        <v>75</v>
      </c>
    </row>
    <row r="65" spans="1:4" x14ac:dyDescent="0.25">
      <c r="A65" s="65" t="s">
        <v>764</v>
      </c>
      <c r="B65" s="69" t="s">
        <v>967</v>
      </c>
      <c r="C65" s="67">
        <v>75</v>
      </c>
      <c r="D65" s="68">
        <v>75</v>
      </c>
    </row>
    <row r="66" spans="1:4" x14ac:dyDescent="0.25">
      <c r="A66" s="65" t="s">
        <v>765</v>
      </c>
      <c r="B66" s="69" t="s">
        <v>983</v>
      </c>
      <c r="C66" s="67">
        <v>75</v>
      </c>
      <c r="D66" s="68">
        <v>75</v>
      </c>
    </row>
    <row r="67" spans="1:4" x14ac:dyDescent="0.25">
      <c r="A67" s="65" t="s">
        <v>766</v>
      </c>
      <c r="B67" s="69" t="s">
        <v>634</v>
      </c>
      <c r="C67" s="67">
        <v>75</v>
      </c>
      <c r="D67" s="68">
        <v>75</v>
      </c>
    </row>
    <row r="68" spans="1:4" x14ac:dyDescent="0.25">
      <c r="A68" s="65" t="s">
        <v>767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768</v>
      </c>
      <c r="B69" s="69" t="s">
        <v>987</v>
      </c>
      <c r="C69" s="67">
        <v>75</v>
      </c>
      <c r="D69" s="68">
        <v>75</v>
      </c>
    </row>
    <row r="70" spans="1:4" x14ac:dyDescent="0.25">
      <c r="A70" s="65" t="s">
        <v>769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770</v>
      </c>
      <c r="B71" s="69" t="s">
        <v>974</v>
      </c>
      <c r="C71" s="67">
        <v>75</v>
      </c>
      <c r="D71" s="68">
        <v>75</v>
      </c>
    </row>
    <row r="72" spans="1:4" x14ac:dyDescent="0.25">
      <c r="A72" s="65" t="s">
        <v>771</v>
      </c>
      <c r="B72" s="69" t="s">
        <v>229</v>
      </c>
      <c r="C72" s="67">
        <v>75</v>
      </c>
      <c r="D72" s="68">
        <v>75</v>
      </c>
    </row>
    <row r="73" spans="1:4" x14ac:dyDescent="0.25">
      <c r="A73" s="65" t="s">
        <v>772</v>
      </c>
      <c r="B73" s="69" t="s">
        <v>976</v>
      </c>
      <c r="C73" s="67">
        <v>75</v>
      </c>
      <c r="D73" s="68">
        <v>75</v>
      </c>
    </row>
    <row r="74" spans="1:4" x14ac:dyDescent="0.25">
      <c r="A74" s="65" t="s">
        <v>773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774</v>
      </c>
      <c r="B75" s="69" t="s">
        <v>969</v>
      </c>
      <c r="C75" s="67">
        <v>75</v>
      </c>
      <c r="D75" s="68">
        <v>75</v>
      </c>
    </row>
    <row r="76" spans="1:4" x14ac:dyDescent="0.25">
      <c r="A76" s="65" t="s">
        <v>775</v>
      </c>
      <c r="B76" s="69" t="s">
        <v>977</v>
      </c>
      <c r="C76" s="67">
        <v>75</v>
      </c>
      <c r="D76" s="68">
        <v>75</v>
      </c>
    </row>
    <row r="77" spans="1:4" x14ac:dyDescent="0.25">
      <c r="A77" s="65" t="s">
        <v>776</v>
      </c>
      <c r="B77" s="69" t="s">
        <v>395</v>
      </c>
      <c r="C77" s="67">
        <v>75</v>
      </c>
      <c r="D77" s="68">
        <v>75</v>
      </c>
    </row>
    <row r="78" spans="1:4" x14ac:dyDescent="0.25">
      <c r="A78" s="65" t="s">
        <v>777</v>
      </c>
      <c r="B78" s="69" t="s">
        <v>978</v>
      </c>
      <c r="C78" s="67">
        <v>75</v>
      </c>
      <c r="D78" s="68">
        <v>75</v>
      </c>
    </row>
    <row r="79" spans="1:4" x14ac:dyDescent="0.25">
      <c r="A79" s="65" t="s">
        <v>778</v>
      </c>
      <c r="B79" s="69" t="s">
        <v>269</v>
      </c>
      <c r="C79" s="67">
        <v>75</v>
      </c>
      <c r="D79" s="68">
        <v>75</v>
      </c>
    </row>
    <row r="80" spans="1:4" x14ac:dyDescent="0.25">
      <c r="A80" s="65" t="s">
        <v>779</v>
      </c>
      <c r="B80" s="69" t="s">
        <v>175</v>
      </c>
      <c r="C80" s="67">
        <v>75</v>
      </c>
      <c r="D80" s="68">
        <v>75</v>
      </c>
    </row>
    <row r="81" spans="1:4" x14ac:dyDescent="0.25">
      <c r="A81" s="65" t="s">
        <v>780</v>
      </c>
      <c r="B81" s="69" t="s">
        <v>944</v>
      </c>
      <c r="C81" s="67">
        <v>75</v>
      </c>
      <c r="D81" s="68">
        <v>75</v>
      </c>
    </row>
    <row r="82" spans="1:4" x14ac:dyDescent="0.25">
      <c r="A82" s="65" t="s">
        <v>781</v>
      </c>
      <c r="B82" s="69" t="s">
        <v>411</v>
      </c>
      <c r="C82" s="67">
        <v>75</v>
      </c>
      <c r="D82" s="68">
        <v>75</v>
      </c>
    </row>
    <row r="83" spans="1:4" x14ac:dyDescent="0.25">
      <c r="A83" s="65" t="s">
        <v>782</v>
      </c>
      <c r="B83" s="69" t="s">
        <v>946</v>
      </c>
      <c r="C83" s="67">
        <v>75</v>
      </c>
      <c r="D83" s="68">
        <v>75</v>
      </c>
    </row>
    <row r="84" spans="1:4" x14ac:dyDescent="0.25">
      <c r="A84" s="65" t="s">
        <v>783</v>
      </c>
      <c r="B84" s="69" t="s">
        <v>433</v>
      </c>
      <c r="C84" s="67">
        <v>75</v>
      </c>
      <c r="D84" s="68">
        <v>75</v>
      </c>
    </row>
    <row r="85" spans="1:4" x14ac:dyDescent="0.25">
      <c r="A85" s="65" t="s">
        <v>784</v>
      </c>
      <c r="B85" s="69" t="s">
        <v>558</v>
      </c>
      <c r="C85" s="67">
        <v>75</v>
      </c>
      <c r="D85" s="68">
        <v>75</v>
      </c>
    </row>
    <row r="86" spans="1:4" x14ac:dyDescent="0.25">
      <c r="A86" s="65" t="s">
        <v>785</v>
      </c>
      <c r="B86" s="69" t="s">
        <v>608</v>
      </c>
      <c r="C86" s="67">
        <v>75</v>
      </c>
      <c r="D86" s="68">
        <v>75</v>
      </c>
    </row>
    <row r="87" spans="1:4" x14ac:dyDescent="0.25">
      <c r="A87" s="65" t="s">
        <v>786</v>
      </c>
      <c r="B87" s="69" t="s">
        <v>453</v>
      </c>
      <c r="C87" s="67">
        <v>75</v>
      </c>
      <c r="D87" s="68">
        <v>75</v>
      </c>
    </row>
    <row r="88" spans="1:4" x14ac:dyDescent="0.25">
      <c r="A88" s="65" t="s">
        <v>787</v>
      </c>
      <c r="B88" s="69" t="s">
        <v>979</v>
      </c>
      <c r="C88" s="67">
        <v>75</v>
      </c>
      <c r="D88" s="68">
        <v>75</v>
      </c>
    </row>
    <row r="89" spans="1:4" x14ac:dyDescent="0.25">
      <c r="A89" s="65" t="s">
        <v>788</v>
      </c>
      <c r="B89" s="69" t="s">
        <v>971</v>
      </c>
      <c r="C89" s="67">
        <v>75</v>
      </c>
      <c r="D89" s="68">
        <v>75</v>
      </c>
    </row>
    <row r="90" spans="1:4" x14ac:dyDescent="0.25">
      <c r="A90" s="65" t="s">
        <v>789</v>
      </c>
      <c r="B90" s="69" t="s">
        <v>65</v>
      </c>
      <c r="C90" s="67">
        <v>75</v>
      </c>
      <c r="D90" s="68">
        <v>75</v>
      </c>
    </row>
    <row r="91" spans="1:4" x14ac:dyDescent="0.25">
      <c r="A91" s="65" t="s">
        <v>790</v>
      </c>
      <c r="B91" s="69" t="s">
        <v>465</v>
      </c>
      <c r="C91" s="67">
        <v>75</v>
      </c>
      <c r="D91" s="68">
        <v>75</v>
      </c>
    </row>
    <row r="92" spans="1:4" x14ac:dyDescent="0.25">
      <c r="A92" s="65" t="s">
        <v>791</v>
      </c>
      <c r="B92" s="69" t="s">
        <v>121</v>
      </c>
      <c r="C92" s="67">
        <v>75</v>
      </c>
      <c r="D92" s="68">
        <v>75</v>
      </c>
    </row>
    <row r="93" spans="1:4" x14ac:dyDescent="0.25">
      <c r="A93" s="65" t="s">
        <v>792</v>
      </c>
      <c r="B93" s="69" t="s">
        <v>995</v>
      </c>
      <c r="C93" s="67">
        <v>75</v>
      </c>
      <c r="D93" s="68">
        <v>75</v>
      </c>
    </row>
    <row r="94" spans="1:4" x14ac:dyDescent="0.25">
      <c r="A94" s="65" t="s">
        <v>793</v>
      </c>
      <c r="B94" s="69" t="s">
        <v>940</v>
      </c>
      <c r="C94" s="67">
        <v>75</v>
      </c>
      <c r="D94" s="68">
        <v>75</v>
      </c>
    </row>
    <row r="95" spans="1:4" x14ac:dyDescent="0.25">
      <c r="A95" s="65" t="s">
        <v>794</v>
      </c>
      <c r="B95" s="69" t="s">
        <v>564</v>
      </c>
      <c r="C95" s="67">
        <v>75</v>
      </c>
      <c r="D95" s="68">
        <v>75</v>
      </c>
    </row>
    <row r="96" spans="1:4" x14ac:dyDescent="0.25">
      <c r="A96" s="65" t="s">
        <v>795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796</v>
      </c>
      <c r="B97" s="69" t="s">
        <v>985</v>
      </c>
      <c r="C97" s="67">
        <v>75</v>
      </c>
      <c r="D97" s="68">
        <v>75</v>
      </c>
    </row>
    <row r="98" spans="1:4" x14ac:dyDescent="0.25">
      <c r="A98" s="65" t="s">
        <v>797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798</v>
      </c>
      <c r="B99" s="69" t="s">
        <v>491</v>
      </c>
      <c r="C99" s="67">
        <v>75</v>
      </c>
      <c r="D99" s="68">
        <v>75</v>
      </c>
    </row>
    <row r="100" spans="1:4" x14ac:dyDescent="0.25">
      <c r="A100" s="65" t="s">
        <v>799</v>
      </c>
      <c r="B100" s="69" t="s">
        <v>986</v>
      </c>
      <c r="C100" s="67">
        <v>75</v>
      </c>
      <c r="D100" s="68">
        <v>75</v>
      </c>
    </row>
    <row r="101" spans="1:4" x14ac:dyDescent="0.25">
      <c r="A101" s="65" t="s">
        <v>800</v>
      </c>
      <c r="B101" s="69" t="s">
        <v>989</v>
      </c>
      <c r="C101" s="67">
        <v>75</v>
      </c>
      <c r="D101" s="68">
        <v>75</v>
      </c>
    </row>
    <row r="102" spans="1:4" x14ac:dyDescent="0.25">
      <c r="A102" s="65" t="s">
        <v>801</v>
      </c>
      <c r="B102" s="69" t="s">
        <v>75</v>
      </c>
      <c r="C102" s="67">
        <v>75</v>
      </c>
      <c r="D102" s="68">
        <v>75</v>
      </c>
    </row>
    <row r="103" spans="1:4" x14ac:dyDescent="0.25">
      <c r="A103" s="65" t="s">
        <v>802</v>
      </c>
      <c r="B103" s="69" t="s">
        <v>535</v>
      </c>
      <c r="C103" s="67">
        <v>75</v>
      </c>
      <c r="D103" s="68">
        <v>75</v>
      </c>
    </row>
    <row r="104" spans="1:4" x14ac:dyDescent="0.25">
      <c r="A104" s="65" t="s">
        <v>803</v>
      </c>
      <c r="B104" s="69" t="s">
        <v>993</v>
      </c>
      <c r="C104" s="67">
        <v>75</v>
      </c>
      <c r="D104" s="68">
        <v>75</v>
      </c>
    </row>
    <row r="105" spans="1:4" x14ac:dyDescent="0.25">
      <c r="A105" s="65" t="s">
        <v>804</v>
      </c>
      <c r="B105" s="69" t="s">
        <v>241</v>
      </c>
      <c r="C105" s="67">
        <v>75</v>
      </c>
      <c r="D105" s="68">
        <v>75</v>
      </c>
    </row>
    <row r="106" spans="1:4" x14ac:dyDescent="0.25">
      <c r="A106" s="65" t="s">
        <v>805</v>
      </c>
      <c r="B106" s="69" t="s">
        <v>548</v>
      </c>
      <c r="C106" s="67">
        <v>75</v>
      </c>
      <c r="D106" s="68">
        <v>75</v>
      </c>
    </row>
    <row r="107" spans="1:4" x14ac:dyDescent="0.25">
      <c r="A107" s="65" t="s">
        <v>806</v>
      </c>
      <c r="B107" s="69" t="s">
        <v>47</v>
      </c>
      <c r="C107" s="67">
        <v>75</v>
      </c>
      <c r="D107" s="68">
        <v>75</v>
      </c>
    </row>
    <row r="108" spans="1:4" x14ac:dyDescent="0.25">
      <c r="A108" s="65" t="s">
        <v>807</v>
      </c>
      <c r="B108" s="69" t="s">
        <v>119</v>
      </c>
      <c r="C108" s="67">
        <v>75</v>
      </c>
      <c r="D108" s="68">
        <v>75</v>
      </c>
    </row>
    <row r="109" spans="1:4" x14ac:dyDescent="0.25">
      <c r="A109" s="65" t="s">
        <v>808</v>
      </c>
      <c r="B109" s="69" t="s">
        <v>123</v>
      </c>
      <c r="C109" s="67">
        <v>75</v>
      </c>
      <c r="D109" s="68">
        <v>75</v>
      </c>
    </row>
    <row r="110" spans="1:4" x14ac:dyDescent="0.25">
      <c r="A110" s="65" t="s">
        <v>809</v>
      </c>
      <c r="B110" s="69" t="s">
        <v>187</v>
      </c>
      <c r="C110" s="67">
        <v>75</v>
      </c>
      <c r="D110" s="68">
        <v>75</v>
      </c>
    </row>
    <row r="111" spans="1:4" x14ac:dyDescent="0.25">
      <c r="A111" s="65" t="s">
        <v>810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811</v>
      </c>
      <c r="B112" s="69" t="s">
        <v>181</v>
      </c>
      <c r="C112" s="67">
        <v>75</v>
      </c>
      <c r="D112" s="68">
        <v>75</v>
      </c>
    </row>
    <row r="113" spans="1:4" x14ac:dyDescent="0.25">
      <c r="A113" s="65" t="s">
        <v>812</v>
      </c>
      <c r="B113" s="69" t="s">
        <v>580</v>
      </c>
      <c r="C113" s="67">
        <v>75</v>
      </c>
      <c r="D113" s="68">
        <v>75</v>
      </c>
    </row>
    <row r="114" spans="1:4" x14ac:dyDescent="0.25">
      <c r="A114" s="65" t="s">
        <v>813</v>
      </c>
      <c r="B114" s="69" t="s">
        <v>435</v>
      </c>
      <c r="C114" s="67">
        <v>75</v>
      </c>
      <c r="D114" s="68">
        <v>75</v>
      </c>
    </row>
    <row r="115" spans="1:4" x14ac:dyDescent="0.25">
      <c r="A115" s="65" t="s">
        <v>814</v>
      </c>
      <c r="B115" s="69" t="s">
        <v>43</v>
      </c>
      <c r="C115" s="67">
        <v>75</v>
      </c>
      <c r="D115" s="68">
        <v>75</v>
      </c>
    </row>
    <row r="116" spans="1:4" x14ac:dyDescent="0.25">
      <c r="A116" s="65" t="s">
        <v>815</v>
      </c>
      <c r="B116" s="69" t="s">
        <v>594</v>
      </c>
      <c r="C116" s="67">
        <v>75</v>
      </c>
      <c r="D116" s="68">
        <v>75</v>
      </c>
    </row>
    <row r="117" spans="1:4" x14ac:dyDescent="0.25">
      <c r="A117" s="65" t="s">
        <v>816</v>
      </c>
      <c r="B117" s="69" t="s">
        <v>600</v>
      </c>
      <c r="C117" s="67">
        <v>75</v>
      </c>
      <c r="D117" s="68">
        <v>75</v>
      </c>
    </row>
    <row r="118" spans="1:4" x14ac:dyDescent="0.25">
      <c r="A118" s="65" t="s">
        <v>817</v>
      </c>
      <c r="B118" s="69" t="s">
        <v>289</v>
      </c>
      <c r="C118" s="67">
        <v>75</v>
      </c>
      <c r="D118" s="68">
        <v>75</v>
      </c>
    </row>
    <row r="119" spans="1:4" x14ac:dyDescent="0.25">
      <c r="A119" s="65" t="s">
        <v>818</v>
      </c>
      <c r="B119" s="69" t="s">
        <v>998</v>
      </c>
      <c r="C119" s="67">
        <v>75</v>
      </c>
      <c r="D119" s="68">
        <v>75</v>
      </c>
    </row>
    <row r="120" spans="1:4" x14ac:dyDescent="0.25">
      <c r="A120" s="65" t="s">
        <v>819</v>
      </c>
      <c r="B120" s="69" t="s">
        <v>596</v>
      </c>
      <c r="C120" s="67">
        <v>75</v>
      </c>
      <c r="D120" s="68">
        <v>75</v>
      </c>
    </row>
    <row r="121" spans="1:4" x14ac:dyDescent="0.25">
      <c r="A121" s="65" t="s">
        <v>820</v>
      </c>
      <c r="B121" s="69" t="s">
        <v>620</v>
      </c>
      <c r="C121" s="67">
        <v>75</v>
      </c>
      <c r="D121" s="68">
        <v>75</v>
      </c>
    </row>
    <row r="122" spans="1:4" x14ac:dyDescent="0.25">
      <c r="A122" s="65" t="s">
        <v>821</v>
      </c>
      <c r="B122" s="69" t="s">
        <v>636</v>
      </c>
      <c r="C122" s="67">
        <v>75</v>
      </c>
      <c r="D122" s="68">
        <v>75</v>
      </c>
    </row>
    <row r="123" spans="1:4" x14ac:dyDescent="0.25">
      <c r="A123" s="65" t="s">
        <v>822</v>
      </c>
      <c r="B123" s="69" t="s">
        <v>628</v>
      </c>
      <c r="C123" s="67">
        <v>75</v>
      </c>
      <c r="D123" s="68">
        <v>75</v>
      </c>
    </row>
    <row r="124" spans="1:4" x14ac:dyDescent="0.25">
      <c r="A124" s="65" t="s">
        <v>823</v>
      </c>
      <c r="B124" s="69" t="s">
        <v>948</v>
      </c>
      <c r="C124" s="67">
        <v>75</v>
      </c>
      <c r="D124" s="68">
        <v>75</v>
      </c>
    </row>
    <row r="125" spans="1:4" x14ac:dyDescent="0.25">
      <c r="A125" s="65" t="s">
        <v>824</v>
      </c>
      <c r="B125" s="69" t="s">
        <v>626</v>
      </c>
      <c r="C125" s="67">
        <v>75</v>
      </c>
      <c r="D125" s="68">
        <v>75</v>
      </c>
    </row>
    <row r="126" spans="1:4" x14ac:dyDescent="0.25">
      <c r="A126" s="65" t="s">
        <v>825</v>
      </c>
      <c r="B126" s="69" t="s">
        <v>965</v>
      </c>
      <c r="C126" s="67">
        <v>75</v>
      </c>
      <c r="D126" s="68">
        <v>75</v>
      </c>
    </row>
    <row r="127" spans="1:4" x14ac:dyDescent="0.25">
      <c r="A127" s="65" t="s">
        <v>826</v>
      </c>
      <c r="B127" s="69" t="s">
        <v>1002</v>
      </c>
      <c r="C127" s="67">
        <v>75</v>
      </c>
      <c r="D127" s="68">
        <v>75</v>
      </c>
    </row>
    <row r="128" spans="1:4" x14ac:dyDescent="0.25">
      <c r="A128" s="65" t="s">
        <v>827</v>
      </c>
      <c r="B128" s="69" t="s">
        <v>1001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6"/>
      <c r="B1" s="176"/>
      <c r="C1" s="176"/>
    </row>
    <row r="2" spans="1:3" ht="50.1" customHeight="1" thickBot="1" x14ac:dyDescent="0.3">
      <c r="A2" s="177" t="str">
        <f>"IMPUTATIONS POUR POSITION MIXTE INTER-MARCHANDISE EN VIGUEUR LE "&amp;'OPTIONS - INTERVALLES DE MARGE'!A1</f>
        <v>IMPUTATIONS POUR POSITION MIXTE INTER-MARCHANDISE EN VIGUEUR LE 5 AVRIL 2023</v>
      </c>
      <c r="B2" s="178"/>
      <c r="C2" s="179"/>
    </row>
    <row r="3" spans="1:3" x14ac:dyDescent="0.25">
      <c r="A3" s="180" t="s">
        <v>32</v>
      </c>
      <c r="B3" s="182" t="s">
        <v>33</v>
      </c>
      <c r="C3" s="184" t="s">
        <v>34</v>
      </c>
    </row>
    <row r="4" spans="1:3" ht="15.75" thickBot="1" x14ac:dyDescent="0.3">
      <c r="A4" s="181"/>
      <c r="B4" s="183"/>
      <c r="C4" s="185"/>
    </row>
    <row r="5" spans="1:3" x14ac:dyDescent="0.25">
      <c r="A5" s="84" t="s">
        <v>927</v>
      </c>
      <c r="B5" s="76">
        <v>0.2</v>
      </c>
      <c r="C5" s="77">
        <v>0.2</v>
      </c>
    </row>
    <row r="6" spans="1:3" x14ac:dyDescent="0.25">
      <c r="A6" s="84" t="s">
        <v>928</v>
      </c>
      <c r="B6" s="76">
        <v>0.9</v>
      </c>
      <c r="C6" s="77">
        <v>0.9</v>
      </c>
    </row>
    <row r="7" spans="1:3" x14ac:dyDescent="0.25">
      <c r="A7" s="84" t="s">
        <v>929</v>
      </c>
      <c r="B7" s="76">
        <v>1</v>
      </c>
      <c r="C7" s="77">
        <v>1</v>
      </c>
    </row>
    <row r="8" spans="1:3" x14ac:dyDescent="0.25">
      <c r="A8" s="84" t="s">
        <v>930</v>
      </c>
      <c r="B8" s="76">
        <v>0.9</v>
      </c>
      <c r="C8" s="77">
        <v>0.9</v>
      </c>
    </row>
    <row r="9" spans="1:3" x14ac:dyDescent="0.25">
      <c r="A9" s="84" t="s">
        <v>931</v>
      </c>
      <c r="B9" s="76">
        <v>0.9</v>
      </c>
      <c r="C9" s="77">
        <v>0.9</v>
      </c>
    </row>
    <row r="10" spans="1:3" x14ac:dyDescent="0.25">
      <c r="A10" s="84" t="s">
        <v>932</v>
      </c>
      <c r="B10" s="76">
        <v>0</v>
      </c>
      <c r="C10" s="77">
        <v>0</v>
      </c>
    </row>
    <row r="11" spans="1:3" x14ac:dyDescent="0.25">
      <c r="A11" s="84" t="s">
        <v>933</v>
      </c>
      <c r="B11" s="76">
        <v>0</v>
      </c>
      <c r="C11" s="77">
        <v>0</v>
      </c>
    </row>
    <row r="12" spans="1:3" x14ac:dyDescent="0.25">
      <c r="A12" s="84"/>
      <c r="B12" s="76"/>
      <c r="C12" s="77"/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13</vt:i4>
      </vt:variant>
    </vt:vector>
  </HeadingPairs>
  <TitlesOfParts>
    <vt:vector size="33" baseType="lpstr">
      <vt:lpstr>OPTIONS - MARGIN INTERVALS</vt:lpstr>
      <vt:lpstr>FUTURES - MARGIN INTERVALS</vt:lpstr>
      <vt:lpstr>SHARE FUTURES - MARGIN INTERVAL</vt:lpstr>
      <vt:lpstr>BAX - INTRA-COMMODITY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2023-04-04T15:54:29Z</dcterms:modified>
</cp:coreProperties>
</file>