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Daily margin CSV files\Effective date notices and CSV\2026\May 2026\2026-05-21\"/>
    </mc:Choice>
  </mc:AlternateContent>
  <bookViews>
    <workbookView xWindow="0" yWindow="0" windowWidth="28800" windowHeight="11400" tabRatio="769" firstSheet="8" activeTab="10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<sst xmlns="http://schemas.openxmlformats.org/spreadsheetml/2006/main" count="3162" uniqueCount="1318">
  <si>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</si>
  <si>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</si>
  <si>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</si>
  <si>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</si>
  <si>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</si>
  <si>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</si>
  <si>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</si>
  <si>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</si>
  <si>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</si>
  <si>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</si>
  <si>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</si>
  <si>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</si>
  <si>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</si>
  <si>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</si>
  <si>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</si>
  <si>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</si>
  <si>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</si>
  <si>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</si>
  <si>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</si>
  <si>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</si>
  <si>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</si>
  <si>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</si>
  <si>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</si>
  <si>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</si>
  <si>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</si>
  <si>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</si>
  <si>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</si>
  <si>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</si>
  <si>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</si>
  <si>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</si>
  <si>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</si>
  <si>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</si>
  <si>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</si>
  <si>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</si>
  <si>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</si>
  <si>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</si>
  <si>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</si>
  <si>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</si>
  <si>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</si>
  <si>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</si>
  <si>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</si>
  <si>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21,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</si>
  <si>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</si>
  <si>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</si>
  <si>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</si>
  <si>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</si>
  <si>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</si>
  <si>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</si>
  <si>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</si>
  <si>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</si>
  <si>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</si>
  <si>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</si>
  <si>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</si>
  <si>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</si>
  <si>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</si>
  <si>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</si>
  <si>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</si>
  <si>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</si>
  <si>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</si>
  <si>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</si>
  <si>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</si>
  <si>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</si>
  <si>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</si>
  <si>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</si>
  <si>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</si>
  <si>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</si>
  <si>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</si>
  <si>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</si>
  <si>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</si>
  <si>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</si>
  <si>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</si>
  <si>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</si>
  <si>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</si>
  <si>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</si>
  <si>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</si>
  <si>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</si>
  <si>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</si>
  <si>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</si>
  <si>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</si>
  <si>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</si>
  <si>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</si>
  <si>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</si>
  <si>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</si>
  <si>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</si>
  <si>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</si>
  <si>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</si>
  <si>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</si>
  <si>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</si>
  <si>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</si>
  <si>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</si>
  <si>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</si>
  <si>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</si>
  <si>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</si>
  <si>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</si>
  <si>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</si>
  <si>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</si>
  <si>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</si>
  <si>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</si>
  <si>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</si>
  <si>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</si>
  <si>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</si>
  <si>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</si>
  <si>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</si>
  <si>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</si>
  <si>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</si>
  <si>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</si>
  <si>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</si>
  <si>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</si>
  <si>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</si>
  <si>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</si>
  <si>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</si>
  <si>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</si>
  <si>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</si>
  <si>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</si>
  <si>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</si>
  <si>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</si>
  <si>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</si>
  <si>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</si>
  <si>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</si>
  <si>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</si>
  <si>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</si>
  <si>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</si>
  <si>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</si>
  <si>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</si>
  <si>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</si>
  <si>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</si>
  <si>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</si>
  <si>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</si>
  <si>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</si>
  <si>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</si>
  <si>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</si>
  <si>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</si>
  <si>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</si>
  <si>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</si>
  <si>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</si>
  <si>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</si>
  <si>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</si>
  <si>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</si>
  <si>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</si>
  <si>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</si>
  <si>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</si>
  <si>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</si>
  <si>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</si>
  <si>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</si>
  <si>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</si>
  <si>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</si>
  <si>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</si>
  <si>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</si>
  <si>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</si>
  <si>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</si>
  <si>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</si>
  <si>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</si>
  <si>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</si>
  <si>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</si>
  <si>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</si>
  <si>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</si>
  <si>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</si>
  <si>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</si>
  <si>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</si>
  <si>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</si>
  <si>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</si>
  <si>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</si>
  <si>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</si>
  <si>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</si>
  <si>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</si>
  <si>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</si>
  <si>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</si>
  <si>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</si>
  <si>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</si>
  <si>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</si>
  <si>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</si>
  <si>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</si>
  <si>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</si>
  <si>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</si>
  <si>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</si>
  <si>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</si>
  <si>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</si>
  <si>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</si>
  <si>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</si>
  <si>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</si>
  <si>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</si>
  <si>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</si>
  <si>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</si>
  <si>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</si>
  <si>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</si>
  <si>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</si>
  <si>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</si>
  <si>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</si>
  <si>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</si>
  <si>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</si>
  <si>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</si>
  <si>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</si>
  <si>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</si>
  <si>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</si>
  <si>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</si>
  <si>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</si>
  <si>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</si>
  <si>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</si>
  <si>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</si>
  <si>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</si>
  <si>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</si>
  <si>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</si>
  <si>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</si>
  <si>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</si>
  <si>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</si>
  <si>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</si>
  <si>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</si>
  <si>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</si>
  <si>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</si>
  <si>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</si>
  <si>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</si>
  <si>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</si>
  <si>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</si>
  <si>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</si>
  <si>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</si>
  <si>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</si>
  <si>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</si>
  <si>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</si>
  <si>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</si>
  <si>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</si>
  <si>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</si>
  <si>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</si>
  <si>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</si>
  <si>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</si>
  <si>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</si>
  <si>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</si>
  <si>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</si>
  <si>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</si>
  <si>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</si>
  <si>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</si>
  <si>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</si>
  <si>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</si>
  <si>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</si>
  <si>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</si>
  <si>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</si>
  <si>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</si>
  <si>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</si>
  <si>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</si>
  <si>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</si>
  <si>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</si>
  <si>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</si>
  <si>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</si>
  <si>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</si>
  <si>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</si>
  <si>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</si>
  <si>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</si>
  <si>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</si>
  <si>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</si>
  <si>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</si>
  <si>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</si>
  <si>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</si>
  <si>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</si>
  <si>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</si>
  <si>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</si>
  <si>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</si>
  <si>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</si>
  <si>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</si>
  <si>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</si>
  <si>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</si>
  <si>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</si>
  <si>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</si>
  <si>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</si>
  <si>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</si>
  <si>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</si>
  <si>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</si>
  <si>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</si>
  <si>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</si>
  <si>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</si>
  <si>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</si>
  <si>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</si>
  <si>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</si>
  <si>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</si>
  <si>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</si>
  <si>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</si>
  <si>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</si>
  <si>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</si>
  <si>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</si>
  <si>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</si>
  <si>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</si>
  <si>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</si>
  <si>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</si>
  <si>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</si>
  <si>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</si>
  <si>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</si>
  <si>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</si>
  <si>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</si>
  <si>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</si>
  <si>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</si>
  <si>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</si>
  <si>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</si>
  <si>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</si>
  <si>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</si>
  <si>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</si>
  <si>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</si>
  <si>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</si>
  <si>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</si>
  <si>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</si>
  <si>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</si>
  <si>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</si>
  <si>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</si>
  <si>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</si>
  <si>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</si>
  <si>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</si>
  <si>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</si>
  <si>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</si>
  <si>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</si>
  <si>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</si>
  <si>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</si>
  <si>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</si>
  <si>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</si>
  <si>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</si>
  <si>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</si>
  <si>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</si>
  <si>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</si>
  <si>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</si>
  <si>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</si>
  <si>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</si>
  <si>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</si>
  <si>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</si>
  <si>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</si>
  <si>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</si>
  <si>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</si>
  <si>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</si>
  <si>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</si>
  <si>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</si>
  <si>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</si>
  <si>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</si>
  <si>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</si>
  <si>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</si>
  <si>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</si>
  <si>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</si>
  <si>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</si>
  <si>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</si>
  <si>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</si>
  <si>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</si>
  <si>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</si>
  <si>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</si>
  <si>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</si>
  <si>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</si>
  <si>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</si>
  <si>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</si>
  <si>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</si>
  <si>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</si>
  <si>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</si>
  <si>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</si>
  <si>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</si>
  <si>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</si>
  <si>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</si>
  <si>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</si>
  <si>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</si>
  <si>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</si>
  <si>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</si>
  <si>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</si>
  <si>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</si>
  <si>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</si>
  <si>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</si>
  <si>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</si>
  <si>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</si>
  <si>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</si>
  <si>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</si>
  <si>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</si>
  <si>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</si>
  <si>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</si>
  <si>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</si>
  <si>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</si>
  <si>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</si>
  <si>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</si>
  <si>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</si>
  <si>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</si>
  <si>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</si>
  <si>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</si>
  <si>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</si>
  <si>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</si>
  <si>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</si>
  <si>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</si>
  <si>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</si>
  <si>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</si>
  <si>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</si>
  <si>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</si>
  <si>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</si>
  <si>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</si>
  <si>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</si>
  <si>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</si>
  <si>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</si>
  <si>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</si>
  <si>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</si>
  <si>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</si>
  <si>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</si>
  <si>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</si>
  <si>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</si>
  <si>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</si>
  <si>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</si>
  <si>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</si>
  <si>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</si>
  <si>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</si>
  <si>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</si>
  <si>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</si>
  <si>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</si>
  <si>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</si>
  <si>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</si>
  <si>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</si>
  <si>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</si>
  <si>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</si>
  <si>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</si>
  <si>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</si>
  <si>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</si>
  <si>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</si>
  <si>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</si>
  <si>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</si>
  <si>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</si>
  <si>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</si>
  <si>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</si>
  <si>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</si>
  <si>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</si>
  <si>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</si>
  <si>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</si>
  <si>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</si>
  <si>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</si>
  <si>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</si>
  <si>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</si>
  <si>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</si>
  <si>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</si>
  <si>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</si>
  <si>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</si>
  <si>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</si>
  <si>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</si>
  <si>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</si>
  <si>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</si>
  <si>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</si>
  <si>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</si>
  <si>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</si>
  <si>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</si>
  <si>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</si>
  <si>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</si>
  <si>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</si>
  <si>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</si>
  <si>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</si>
  <si>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</si>
  <si>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</si>
  <si>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</si>
  <si>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</si>
  <si>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</si>
  <si>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</si>
  <si>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</si>
  <si>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</si>
  <si>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</si>
  <si>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</si>
  <si>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</si>
  <si>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</si>
  <si>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</si>
  <si>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</si>
  <si>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</si>
  <si>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</si>
  <si>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</si>
  <si>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</si>
  <si>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</si>
  <si>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</si>
  <si>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</si>
  <si>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</si>
  <si>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</si>
  <si>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</si>
  <si>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</si>
  <si>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</si>
  <si>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</si>
  <si>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</si>
  <si>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</si>
  <si>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</si>
  <si>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</si>
  <si>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</si>
  <si>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</si>
  <si>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</si>
  <si>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</si>
  <si>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</si>
  <si>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</si>
  <si>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</si>
  <si>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</si>
  <si>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</si>
  <si>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</si>
  <si>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</si>
  <si>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</si>
  <si>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</si>
  <si>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</si>
  <si>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</si>
  <si>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</si>
  <si>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</si>
  <si>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</si>
  <si>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</si>
  <si>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</si>
  <si>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</si>
  <si>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</si>
  <si>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</si>
  <si>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</si>
  <si>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</si>
  <si>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</si>
  <si>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</si>
  <si>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</si>
  <si>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</si>
  <si>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</si>
  <si>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</si>
  <si>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</si>
  <si>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</si>
  <si>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</si>
  <si>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</si>
  <si>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</si>
  <si>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</si>
  <si>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</si>
  <si>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</si>
  <si>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</si>
  <si>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</si>
  <si>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</si>
  <si>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</si>
  <si>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</si>
  <si>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</si>
  <si>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</si>
  <si>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</si>
  <si>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</si>
  <si>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</si>
  <si>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</si>
  <si>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</si>
  <si>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</si>
  <si>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</si>
  <si>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</si>
  <si>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</si>
  <si>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</si>
  <si>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</si>
  <si>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</si>
  <si>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</si>
  <si>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</si>
  <si>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</si>
  <si>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</si>
  <si>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</si>
  <si>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</si>
  <si>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</si>
  <si>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</si>
  <si>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</si>
  <si>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</si>
  <si>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</si>
  <si>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</si>
  <si>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</si>
  <si>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</si>
  <si>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</si>
  <si>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</si>
  <si>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</si>
  <si>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</si>
  <si>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</si>
  <si>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</si>
  <si>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</si>
  <si>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</si>
  <si>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</si>
  <si>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</si>
  <si>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</si>
  <si>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</si>
  <si>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</si>
  <si>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</si>
  <si>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</si>
  <si>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</si>
  <si>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</si>
  <si>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</si>
  <si>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</si>
  <si>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</si>
  <si>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</si>
  <si>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</si>
  <si>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</si>
  <si>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</si>
  <si>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</si>
  <si>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</si>
  <si>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</si>
  <si>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</si>
  <si>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</si>
  <si>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</si>
  <si>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</si>
  <si>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</si>
  <si>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</si>
  <si>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</si>
  <si>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</si>
  <si>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</si>
  <si>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</si>
  <si>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</si>
  <si>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</si>
  <si>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</si>
  <si>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</si>
  <si>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</si>
  <si>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</si>
  <si>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</si>
  <si>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</si>
  <si>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</si>
  <si>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</si>
  <si>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</si>
  <si>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</si>
  <si>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</si>
  <si>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</si>
  <si>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</si>
  <si>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</si>
  <si>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</si>
  <si>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</si>
  <si>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</si>
  <si>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</si>
  <si>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</si>
  <si>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</si>
  <si>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</si>
  <si>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</si>
  <si>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</si>
  <si>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</si>
  <si>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</si>
  <si>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</si>
  <si>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</si>
  <si>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</si>
  <si>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</si>
  <si>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</si>
  <si>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</si>
  <si>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</si>
  <si>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</si>
  <si>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</si>
  <si>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</si>
  <si>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</si>
  <si>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</si>
  <si>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</si>
  <si>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</si>
  <si>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</si>
  <si>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</si>
  <si>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</si>
  <si>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</si>
  <si>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</si>
  <si>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</si>
  <si>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</si>
  <si>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</si>
  <si>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</si>
  <si>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</si>
  <si>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</si>
  <si>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</si>
  <si>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</si>
  <si>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</si>
  <si>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</si>
  <si>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</si>
  <si>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</si>
  <si>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</si>
  <si>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</si>
  <si>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</si>
  <si>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</si>
  <si>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</si>
  <si>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</si>
  <si>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</si>
  <si>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</si>
  <si>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</si>
  <si>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</si>
  <si>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</si>
  <si>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</si>
  <si>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</si>
  <si>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</si>
  <si>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</si>
  <si>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</si>
  <si>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</si>
  <si>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</si>
  <si>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</si>
  <si>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</si>
  <si>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</si>
  <si>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</si>
  <si>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</si>
  <si>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</si>
  <si>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</si>
  <si>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</si>
  <si>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</si>
  <si>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</si>
  <si>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</si>
  <si>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</si>
  <si>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</si>
  <si>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</si>
  <si>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</si>
  <si>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</si>
  <si>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</si>
  <si>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</si>
  <si>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</si>
  <si>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</si>
  <si>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</si>
  <si>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</si>
  <si>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</si>
  <si>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</si>
  <si>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</si>
  <si>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</si>
  <si>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</si>
  <si>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</si>
  <si>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</si>
  <si>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</si>
  <si>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</si>
  <si>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</si>
  <si>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</si>
  <si>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</si>
  <si>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</si>
  <si>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</si>
  <si>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</si>
  <si>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</si>
  <si>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</si>
  <si>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</si>
  <si>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</si>
  <si>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</si>
  <si>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</si>
  <si>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</si>
  <si>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</si>
  <si>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</si>
  <si>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</si>
  <si>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</si>
  <si>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</si>
  <si>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</si>
  <si>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</si>
  <si>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</si>
  <si>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</si>
  <si>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</si>
  <si>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</si>
  <si>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</si>
  <si>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</si>
  <si>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</si>
  <si>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</si>
  <si>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</si>
  <si>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</si>
  <si>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</si>
  <si>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</si>
  <si>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</si>
  <si>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</si>
  <si>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</si>
  <si>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</si>
  <si>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</si>
  <si>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</si>
  <si>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</si>
  <si>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</si>
  <si>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</si>
  <si>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</si>
  <si>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</si>
  <si>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</si>
  <si>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</si>
  <si>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</si>
  <si>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</si>
  <si>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</si>
  <si>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</si>
  <si>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</si>
  <si>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</si>
  <si>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</si>
  <si>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</si>
  <si>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</si>
  <si>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</si>
  <si>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</si>
  <si>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</si>
  <si>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</si>
  <si>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</si>
  <si>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</si>
  <si>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</si>
  <si>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</si>
  <si>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</si>
  <si>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</si>
  <si>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</si>
  <si>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</si>
  <si>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</si>
  <si>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</si>
  <si>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</si>
  <si>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</si>
  <si>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</si>
  <si>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</si>
  <si>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</si>
  <si>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</si>
  <si>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</si>
  <si>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</si>
  <si>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</si>
  <si>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</si>
  <si>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</si>
  <si>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</si>
  <si>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</si>
  <si>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</si>
  <si>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</si>
  <si>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</si>
  <si>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</si>
  <si>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</si>
  <si>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</si>
  <si>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</si>
  <si>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</si>
  <si>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</si>
  <si>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</si>
  <si>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</si>
  <si>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</si>
  <si>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</si>
  <si>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</si>
  <si>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</si>
  <si>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</si>
  <si>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</si>
  <si>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</si>
  <si>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</si>
  <si>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</si>
  <si>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</si>
  <si>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</si>
  <si>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</si>
  <si>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</si>
  <si>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</si>
  <si>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</si>
  <si>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</si>
  <si>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</si>
  <si>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</si>
  <si>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</si>
  <si>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</si>
  <si>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</si>
  <si>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</si>
  <si>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</si>
  <si>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</si>
  <si>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</si>
  <si>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</si>
  <si>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</si>
  <si>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</si>
  <si>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</si>
  <si>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</si>
  <si>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</si>
  <si>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</si>
  <si>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</si>
  <si>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</si>
  <si>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</si>
  <si>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</si>
  <si>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</si>
  <si>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</si>
  <si>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</si>
  <si>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</si>
  <si>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</si>
  <si>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</si>
  <si>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</si>
  <si>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</si>
  <si>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</si>
  <si>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</si>
  <si>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</si>
  <si>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</si>
  <si>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</si>
  <si>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</si>
  <si>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</si>
  <si>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</si>
  <si>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</si>
  <si>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</si>
  <si>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</si>
  <si>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</si>
  <si>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</si>
  <si>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</si>
  <si>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</si>
  <si>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</si>
  <si>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</si>
  <si>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</si>
  <si>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</si>
  <si>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</si>
  <si>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</si>
  <si>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</si>
  <si>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</si>
  <si>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</si>
  <si>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</si>
  <si>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</si>
  <si>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</si>
  <si>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</si>
  <si>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</si>
  <si>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</si>
  <si>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</si>
  <si>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</si>
  <si>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</si>
  <si>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</si>
  <si>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</si>
  <si>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</si>
  <si>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</si>
  <si>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</si>
  <si>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</si>
  <si>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</si>
  <si>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</si>
  <si>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</si>
  <si>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</si>
  <si>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</si>
  <si>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</si>
  <si>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</si>
  <si>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</si>
  <si>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</si>
  <si>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</si>
  <si>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</si>
  <si>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</si>
  <si>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</si>
  <si>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</si>
  <si>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</si>
  <si>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</si>
  <si>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</si>
  <si>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</si>
  <si>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</si>
  <si>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</si>
  <si>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</si>
  <si>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</si>
  <si>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</si>
  <si>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</si>
  <si>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</si>
  <si>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</si>
  <si>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</si>
  <si>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</si>
  <si>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</si>
  <si>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</si>
  <si>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</si>
  <si>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</si>
  <si>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</si>
  <si>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</si>
  <si>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</si>
  <si>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</si>
  <si>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</si>
  <si>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</si>
  <si>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</si>
  <si>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</si>
  <si>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</si>
  <si>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</si>
  <si>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</si>
  <si>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</si>
  <si>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</si>
  <si>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</si>
  <si>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</si>
  <si>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</si>
  <si>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</si>
  <si>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</si>
  <si>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</si>
  <si>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</si>
  <si>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</si>
  <si>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</si>
  <si>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</si>
  <si>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</si>
  <si>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</si>
  <si>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</si>
  <si>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</si>
  <si>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</si>
  <si>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</si>
  <si>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</si>
  <si>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</si>
  <si>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</si>
  <si>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</si>
  <si>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</si>
  <si>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</si>
  <si>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</si>
  <si>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</si>
  <si>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</si>
  <si>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</si>
  <si>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</si>
  <si>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</si>
  <si>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</si>
  <si>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</si>
  <si>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</si>
  <si>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</si>
  <si>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</si>
  <si>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</si>
  <si>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</si>
  <si>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</si>
  <si>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</si>
  <si>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</si>
  <si>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</si>
  <si>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</si>
  <si>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</si>
  <si>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</si>
  <si>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</si>
  <si>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</si>
  <si>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</si>
  <si>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</si>
  <si>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</si>
  <si>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</si>
  <si>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</si>
  <si>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</si>
  <si>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</si>
  <si>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</si>
  <si>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</si>
  <si>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</si>
  <si>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</si>
  <si>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</si>
  <si>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</si>
  <si>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</si>
  <si>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</si>
  <si>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</si>
  <si>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</si>
  <si>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</si>
  <si>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</si>
  <si>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</si>
  <si>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</si>
  <si>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</si>
  <si>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</si>
  <si>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</si>
  <si>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</si>
  <si>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</si>
  <si>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</si>
  <si>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</si>
  <si>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</si>
  <si>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</si>
  <si>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</si>
  <si>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</si>
  <si>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</si>
  <si>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</si>
  <si>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</si>
  <si>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</si>
  <si>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</si>
  <si>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</si>
  <si>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</si>
  <si>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</si>
  <si>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</si>
  <si>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</si>
  <si>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</si>
  <si>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</si>
  <si>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AXF - SCF</t>
  </si>
  <si>
    <t>SCF - FZN</t>
  </si>
  <si>
    <t>SCF - FIC</t>
  </si>
  <si>
    <t>SXM - FXT</t>
  </si>
  <si>
    <t>SEG - FIU</t>
  </si>
  <si>
    <t>SXM - FIC</t>
  </si>
  <si>
    <t>SEG - SXM</t>
  </si>
  <si>
    <t>SEG - SXF</t>
  </si>
  <si>
    <t>SXM - FZN</t>
  </si>
  <si>
    <t>SXF - FZN</t>
  </si>
  <si>
    <t>SXF - FIC</t>
  </si>
  <si>
    <t>SEG - FXT</t>
  </si>
  <si>
    <t>SCF - FXT</t>
  </si>
  <si>
    <t>SEG - FZN</t>
  </si>
  <si>
    <t>SCF - FIU</t>
  </si>
  <si>
    <t>AXF - SEG</t>
  </si>
  <si>
    <t>SEG - FIC</t>
  </si>
  <si>
    <t>SCF - SXM</t>
  </si>
  <si>
    <t>SCF - SXF</t>
  </si>
  <si>
    <t>SCF - SCG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</si>
  <si>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</si>
  <si>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</si>
  <si>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</si>
  <si>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</si>
  <si>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</si>
  <si>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</si>
  <si>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</si>
  <si>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</si>
  <si>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</si>
  <si>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</si>
  <si>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</si>
  <si>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SXD - FSU</t>
  </si>
  <si>
    <t>SXB - FRY</t>
  </si>
  <si>
    <t>SXY - FCQ</t>
  </si>
  <si>
    <t>SCG - SXF</t>
  </si>
  <si>
    <t>SXA - FPM</t>
  </si>
  <si>
    <t>SXK - FTD</t>
  </si>
  <si>
    <t>SXG - FRY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</si>
  <si>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</si>
  <si>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</si>
  <si>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</si>
  <si>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</si>
  <si>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</si>
  <si>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</si>
  <si>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</si>
  <si>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SXB - FTD</t>
  </si>
  <si>
    <t>SXD - FVE</t>
  </si>
  <si>
    <t>SXM - FXN</t>
  </si>
  <si>
    <t>SXF - FXN</t>
  </si>
  <si>
    <t>SXM - SXG</t>
  </si>
  <si>
    <t>SXF - SXG</t>
  </si>
  <si>
    <t>AXF - SXB</t>
  </si>
  <si>
    <t>SXA - FFV</t>
  </si>
  <si>
    <t>SXD - FCQ</t>
  </si>
  <si>
    <t>SEG - FXN</t>
  </si>
  <si>
    <t>SEG - SXG</t>
  </si>
  <si>
    <t>AXF - SXG</t>
  </si>
  <si>
    <t>SXM - FZB</t>
  </si>
  <si>
    <t>SXF - FZB</t>
  </si>
  <si>
    <t>SEG - FZB</t>
  </si>
  <si>
    <t>SXM - SXB</t>
  </si>
  <si>
    <t>SXF - SXB</t>
  </si>
  <si>
    <t>AXF - SXK</t>
  </si>
  <si>
    <t>SXD - FWP</t>
  </si>
  <si>
    <t>SXG - FNS</t>
  </si>
  <si>
    <t>SXM - SXK</t>
  </si>
  <si>
    <t>SXF - SXK</t>
  </si>
  <si>
    <t>FVE - FWP</t>
  </si>
  <si>
    <t>SXH - FSH</t>
  </si>
  <si>
    <t>SXG - FCB</t>
  </si>
  <si>
    <t>SXB - FNS</t>
  </si>
  <si>
    <t>SXB - FBO</t>
  </si>
  <si>
    <t>SEG - SXK</t>
  </si>
  <si>
    <t>SCF - SXG</t>
  </si>
  <si>
    <t>SEG - SXB</t>
  </si>
  <si>
    <t>FCQ - FVE</t>
  </si>
  <si>
    <t>SCF - FXN</t>
  </si>
  <si>
    <t>SCF - SXK</t>
  </si>
  <si>
    <t>SCF - SXB</t>
  </si>
  <si>
    <t>FVE - FSU</t>
  </si>
  <si>
    <t>FCQ - FSU</t>
  </si>
  <si>
    <t>SXK - FCB</t>
  </si>
  <si>
    <t>SXT - FBC</t>
  </si>
  <si>
    <t>SCF - FZB</t>
  </si>
  <si>
    <t>SCG - SXK</t>
  </si>
  <si>
    <t>SCG - SXB</t>
  </si>
  <si>
    <t>FCQ - FWP</t>
  </si>
  <si>
    <t>SXW - FMF</t>
  </si>
  <si>
    <t>SCG - FZB</t>
  </si>
  <si>
    <t>SCG - SXG</t>
  </si>
  <si>
    <t>FCB - FRY</t>
  </si>
  <si>
    <t>SXY - FVM</t>
  </si>
  <si>
    <t>SXR - FRW</t>
  </si>
  <si>
    <t>FRY - FTD</t>
  </si>
  <si>
    <t>SXB - FCB</t>
  </si>
  <si>
    <t>SCG - FXN</t>
  </si>
  <si>
    <t>FBO - FNS</t>
  </si>
  <si>
    <t>SXM - FTD</t>
  </si>
  <si>
    <t>SXG - FNB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</si>
  <si>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</si>
  <si>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</si>
  <si>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</si>
  <si>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</si>
  <si>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</si>
  <si>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</si>
  <si>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</si>
  <si>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SXF - FRY</t>
  </si>
  <si>
    <t>SCF - FBO</t>
  </si>
  <si>
    <t>SCG - FBO</t>
  </si>
  <si>
    <t>SEG - FBO</t>
  </si>
  <si>
    <t>FNB - FTD</t>
  </si>
  <si>
    <t>FCB - FTD</t>
  </si>
  <si>
    <t>FCQ - FMO</t>
  </si>
  <si>
    <t>FBO - FCB</t>
  </si>
  <si>
    <t>SXM - FRY</t>
  </si>
  <si>
    <t>SXT - FIR</t>
  </si>
  <si>
    <t>SXD - FPP</t>
  </si>
  <si>
    <t>SXM - FBO</t>
  </si>
  <si>
    <t>FCB - FNB</t>
  </si>
  <si>
    <t>SXT - FTC</t>
  </si>
  <si>
    <t>SXK - FNB</t>
  </si>
  <si>
    <t>SXG - FGN</t>
  </si>
  <si>
    <t>AXF - SXR</t>
  </si>
  <si>
    <t>FSU - FVM</t>
  </si>
  <si>
    <t>SCF - FTD</t>
  </si>
  <si>
    <t>SCF - FRY</t>
  </si>
  <si>
    <t>SEG - FRY</t>
  </si>
  <si>
    <t>FMO - FWP</t>
  </si>
  <si>
    <t>SCG - FRY</t>
  </si>
  <si>
    <t>SXD - FMO</t>
  </si>
  <si>
    <t>SEG - SXR</t>
  </si>
  <si>
    <t>FBO - FRY</t>
  </si>
  <si>
    <t>SXW - FLF</t>
  </si>
  <si>
    <t>SXB - FMF</t>
  </si>
  <si>
    <t>SXU - FFS</t>
  </si>
  <si>
    <t>SCF - FCB</t>
  </si>
  <si>
    <t>SXM - SXR</t>
  </si>
  <si>
    <t>SXF - SXR</t>
  </si>
  <si>
    <t>FEB - FRP</t>
  </si>
  <si>
    <t>FNS - FTD</t>
  </si>
  <si>
    <t>SXG - FMF</t>
  </si>
  <si>
    <t>SCF - FGN</t>
  </si>
  <si>
    <t>SXB - FGN</t>
  </si>
  <si>
    <t>SXW - FIA</t>
  </si>
  <si>
    <t>SXF - FCB</t>
  </si>
  <si>
    <t>SEG - FCB</t>
  </si>
  <si>
    <t>SEG - FNS</t>
  </si>
  <si>
    <t>FAX - FOU</t>
  </si>
  <si>
    <t>SXW - FPW</t>
  </si>
  <si>
    <t>SXB - FNB</t>
  </si>
  <si>
    <t>SXD - FKY</t>
  </si>
  <si>
    <t>SXU - FMA</t>
  </si>
  <si>
    <t>AXF - SXH</t>
  </si>
  <si>
    <t>FOU - FWP</t>
  </si>
  <si>
    <t>FNS - FCB</t>
  </si>
  <si>
    <t>SXY - FOU</t>
  </si>
  <si>
    <t>SXH - FOP</t>
  </si>
  <si>
    <t>SEG - FMF</t>
  </si>
  <si>
    <t>SXY - FMO</t>
  </si>
  <si>
    <t>SXU - FUE</t>
  </si>
  <si>
    <t>SCG - FCB</t>
  </si>
  <si>
    <t>SXM - FCB</t>
  </si>
  <si>
    <t>FEB - FPP</t>
  </si>
  <si>
    <t>FCQ - FVM</t>
  </si>
  <si>
    <t>SCF - FNB</t>
  </si>
  <si>
    <t>SXM - FMF</t>
  </si>
  <si>
    <t>SXF - FMF</t>
  </si>
  <si>
    <t>SXF - FNB</t>
  </si>
  <si>
    <t>SCG - FGN</t>
  </si>
  <si>
    <t>SCF - FTK</t>
  </si>
  <si>
    <t>SCG - FTK</t>
  </si>
  <si>
    <t>SEG - FNB</t>
  </si>
  <si>
    <t>SXW - FIF</t>
  </si>
  <si>
    <t>SXY - FAX</t>
  </si>
  <si>
    <t>FMO - FVM</t>
  </si>
  <si>
    <t>SXM - FNB</t>
  </si>
  <si>
    <t>SCF - FMF</t>
  </si>
  <si>
    <t>SXU - FTL</t>
  </si>
  <si>
    <t>SEG - SXW</t>
  </si>
  <si>
    <t>FVE - FMO</t>
  </si>
  <si>
    <t>FNS - FRY</t>
  </si>
  <si>
    <t>SXF - FTK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</si>
  <si>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</si>
  <si>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</si>
  <si>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</si>
  <si>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</si>
  <si>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</si>
  <si>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</si>
  <si>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</si>
  <si>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</si>
  <si>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</si>
  <si>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</si>
  <si>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</si>
  <si>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</si>
  <si>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</si>
  <si>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</si>
  <si>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</si>
  <si>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</si>
  <si>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</si>
  <si>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</si>
  <si>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</si>
  <si>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</si>
  <si>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</si>
  <si>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</si>
  <si>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</si>
  <si>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</si>
  <si>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</si>
  <si>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</si>
  <si>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</si>
  <si>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</si>
  <si>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</si>
  <si>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</si>
  <si>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</si>
  <si>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</si>
  <si>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</si>
  <si>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</si>
  <si>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SEG - SXA</t>
  </si>
  <si>
    <t>SXM - FPM</t>
  </si>
  <si>
    <t>SXF - FPM</t>
  </si>
  <si>
    <t>SEG - FPM</t>
  </si>
  <si>
    <t>SCF - FOC</t>
  </si>
  <si>
    <t>SCG - FAE</t>
  </si>
  <si>
    <t>SEG - FXG</t>
  </si>
  <si>
    <t>SXM - SXA</t>
  </si>
  <si>
    <t>SCF - FAE</t>
  </si>
  <si>
    <t>SXM - FXG</t>
  </si>
  <si>
    <t>SXF - SXA</t>
  </si>
  <si>
    <t>SXM - FOC</t>
  </si>
  <si>
    <t>SXM - FAE</t>
  </si>
  <si>
    <t>SXF - FAE</t>
  </si>
  <si>
    <t>SEG - FAE</t>
  </si>
  <si>
    <t>SXF - FOC</t>
  </si>
  <si>
    <t>21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</si>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</sst>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2" fillId="4" borderId="25" xfId="6" applyFont="1" applyFill="1" applyBorder="1" applyAlignment="1">
      <alignment horizontal="center" vertical="center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8" fillId="0" borderId="5" xfId="3" applyBorder="1" applyAlignment="1">
      <alignment horizontal="center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80" zoomScaleNormal="60" zoomScaleSheetLayoutView="100" workbookViewId="0">
      <selection activeCell="C97" sqref="C97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21,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8.2649183752390748E-2</v>
      </c>
      <c r="D5" s="40">
        <v>8.2349238877796702E-2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0.17300181301611711</v>
      </c>
      <c r="D6" s="45">
        <v>0.17289240860613964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0.12600795964851408</v>
      </c>
      <c r="D7" s="50">
        <v>0.12600227804328146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0.15633886904024624</v>
      </c>
      <c r="D8" s="50">
        <v>0.15627959294203803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0.15261081421196709</v>
      </c>
      <c r="D9" s="50">
        <v>0.15257602492468342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0.25616325616174218</v>
      </c>
      <c r="D10" s="50">
        <v>0.25611615103049717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5.7151925198082168E-2</v>
      </c>
      <c r="D11" s="50">
        <v>5.7056180227388946E-2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0.15674225177144491</v>
      </c>
      <c r="D12" s="50">
        <v>0.15684806096215403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9.4602500143724691E-2</v>
      </c>
      <c r="D13" s="50">
        <v>9.4442380844057122E-2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0.15677335915359264</v>
      </c>
      <c r="D14" s="50">
        <v>0.15714350152951395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0.19647247336336576</v>
      </c>
      <c r="D15" s="50">
        <v>0.19718498299051207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0.22147707213705825</v>
      </c>
      <c r="D16" s="50">
        <v>0.22288618088535406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0.12045423502127911</v>
      </c>
      <c r="D17" s="50">
        <v>0.1200684722241349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0.17956383772754828</v>
      </c>
      <c r="D18" s="50">
        <v>0.1798388977084108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5.8394856448401797E-2</v>
      </c>
      <c r="D19" s="50">
        <v>5.8391291489822389E-2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0.12470673303462003</v>
      </c>
      <c r="D20" s="50">
        <v>0.12532710889677973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6.7896420061740737E-2</v>
      </c>
      <c r="D21" s="50">
        <v>6.7887696672920814E-2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0.13973727060657054</v>
      </c>
      <c r="D22" s="50">
        <v>0.13972519268242967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0.20460436675213706</v>
      </c>
      <c r="D23" s="50">
        <v>0.20406457897326269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0.10834496713532737</v>
      </c>
      <c r="D24" s="50">
        <v>0.1082479484825327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0.1354154875975111</v>
      </c>
      <c r="D25" s="50">
        <v>0.13520372058841429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0.1120542520161705</v>
      </c>
      <c r="D26" s="50">
        <v>0.11179038487541212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0.13326972923376404</v>
      </c>
      <c r="D27" s="50">
        <v>0.13443206132152188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0.17787727143125992</v>
      </c>
      <c r="D28" s="50">
        <v>0.17815199545010943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0.22704009631840311</v>
      </c>
      <c r="D29" s="50">
        <v>0.2281343969832503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0.12870598737521868</v>
      </c>
      <c r="D30" s="50">
        <v>0.12861171087024453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0.21400733847212433</v>
      </c>
      <c r="D31" s="50">
        <v>0.21334362582491481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7.4927931417691274E-2</v>
      </c>
      <c r="D32" s="50">
        <v>7.4667454180152165E-2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0.18261778404532245</v>
      </c>
      <c r="D33" s="50">
        <v>0.18245296069820444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0.11170923007454227</v>
      </c>
      <c r="D34" s="50">
        <v>0.11293183814700675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0.15283274729473684</v>
      </c>
      <c r="D35" s="50">
        <v>0.15267267246906269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0.12049503996741392</v>
      </c>
      <c r="D36" s="50">
        <v>0.12101938704980589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0.10618770661718169</v>
      </c>
      <c r="D37" s="50">
        <v>0.10654496181460255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0.28140247794775713</v>
      </c>
      <c r="D38" s="50">
        <v>0.28787420572948585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0.11063793436194216</v>
      </c>
      <c r="D39" s="50">
        <v>0.11066826409405163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0.14568910102495261</v>
      </c>
      <c r="D40" s="50">
        <v>0.14513951128074709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0.16290988467304612</v>
      </c>
      <c r="D41" s="50">
        <v>0.16245081193761887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6.6544116577491236E-2</v>
      </c>
      <c r="D42" s="50">
        <v>6.6467571917079027E-2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0.10521548663432041</v>
      </c>
      <c r="D43" s="50">
        <v>0.10509445889950707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0.11832126652285838</v>
      </c>
      <c r="D44" s="50">
        <v>0.11791490197675547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6.9311953204357693E-2</v>
      </c>
      <c r="D45" s="50">
        <v>6.9307139260013154E-2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7.7919956951454997E-2</v>
      </c>
      <c r="D46" s="50">
        <v>7.7699843280234243E-2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0.12042136470962095</v>
      </c>
      <c r="D47" s="50">
        <v>0.12002004542080261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0.16326819278685042</v>
      </c>
      <c r="D48" s="50">
        <v>0.16323247336729088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7.5192745597155969E-2</v>
      </c>
      <c r="D49" s="50">
        <v>7.5134257064138205E-2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0.13334692021366124</v>
      </c>
      <c r="D50" s="50">
        <v>0.13332348756783385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0.23635741321401257</v>
      </c>
      <c r="D51" s="50">
        <v>0.23645419122700084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0.10734775637447658</v>
      </c>
      <c r="D52" s="50">
        <v>0.10704049321437437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7.6290386387013187E-2</v>
      </c>
      <c r="D53" s="50">
        <v>7.6207586612921485E-2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0.12062569227863282</v>
      </c>
      <c r="D54" s="50">
        <v>0.12049477434069424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9.738735419413197E-2</v>
      </c>
      <c r="D55" s="50">
        <v>9.778759578152936E-2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6.5166670847934427E-2</v>
      </c>
      <c r="D56" s="50">
        <v>6.5005376886804106E-2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0.10303755370498451</v>
      </c>
      <c r="D57" s="50">
        <v>0.10278252555998327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5.9351290098269546E-2</v>
      </c>
      <c r="D58" s="50">
        <v>5.8892715290651342E-2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0.20829632720117777</v>
      </c>
      <c r="D59" s="50">
        <v>0.20837133266795285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0.21196990628486484</v>
      </c>
      <c r="D60" s="50">
        <v>0.21219188872396508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0.20937191777682551</v>
      </c>
      <c r="D61" s="58">
        <v>0.20945305454240892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0.17192306514009917</v>
      </c>
      <c r="D62" s="58">
        <v>0.1718709925518522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0.19782175909205679</v>
      </c>
      <c r="D63" s="58">
        <v>0.19857123702151999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0.1262725618875172</v>
      </c>
      <c r="D64" s="58">
        <v>0.12601648065753243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9.2015393377691726E-2</v>
      </c>
      <c r="D65" s="58">
        <v>9.2693011568179592E-2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6.3333069390257235E-2</v>
      </c>
      <c r="D66" s="58">
        <v>6.3223602358740486E-2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0.11282032175470011</v>
      </c>
      <c r="D67" s="50">
        <v>0.11266323704318611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7.3220092409490206E-2</v>
      </c>
      <c r="D68" s="50">
        <v>7.3215242719237433E-2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7.6529379834358202E-2</v>
      </c>
      <c r="D69" s="50">
        <v>7.6299897216189849E-2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0.1530132737194089</v>
      </c>
      <c r="D70" s="50">
        <v>0.15319937881124682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0.13286023737663141</v>
      </c>
      <c r="D71" s="50">
        <v>0.13283233604894798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0.11198140696411668</v>
      </c>
      <c r="D72" s="50">
        <v>0.1118836069014181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0.11554399374385348</v>
      </c>
      <c r="D73" s="50">
        <v>0.11553713182740694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0.227347188551975</v>
      </c>
      <c r="D74" s="50">
        <v>0.22792594840374794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0.10522326308179765</v>
      </c>
      <c r="D75" s="50">
        <v>0.10524271554768011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0.12765237522238732</v>
      </c>
      <c r="D76" s="50">
        <v>0.12771418681260083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5.9902599050913316E-2</v>
      </c>
      <c r="D77" s="50">
        <v>5.977321531689591E-2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0.17271052475279686</v>
      </c>
      <c r="D78" s="50">
        <v>0.17384435172731327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0.15673534603664402</v>
      </c>
      <c r="D79" s="50">
        <v>0.15661239711213173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0.13662883975738946</v>
      </c>
      <c r="D80" s="50">
        <v>0.13628505314893066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0.19977070805369065</v>
      </c>
      <c r="D81" s="50">
        <v>0.2003834717853894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7.598702229996579E-2</v>
      </c>
      <c r="D82" s="50">
        <v>7.586589663326504E-2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0.12014603154094913</v>
      </c>
      <c r="D83" s="50">
        <v>0.11995451504600875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0.12418590463100178</v>
      </c>
      <c r="D84" s="50">
        <v>0.12460018521535653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5.0670055512753012E-2</v>
      </c>
      <c r="D85" s="50">
        <v>5.0561979970179582E-2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0.22043382405282969</v>
      </c>
      <c r="D86" s="50">
        <v>0.22048630765060503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0.12425073740430229</v>
      </c>
      <c r="D87" s="50">
        <v>0.12452866108173477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6.8628585147890026E-2</v>
      </c>
      <c r="D88" s="50">
        <v>6.8482427344537578E-2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5.7949459298626577E-2</v>
      </c>
      <c r="D89" s="50">
        <v>6.0520147184162203E-2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7.8897019987523853E-2</v>
      </c>
      <c r="D90" s="50">
        <v>7.8822477858634721E-2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0.12474714188020239</v>
      </c>
      <c r="D91" s="50">
        <v>0.12462928042573865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9.5516463165783619E-2</v>
      </c>
      <c r="D92" s="50">
        <v>9.5361637795910087E-2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0.16430114827957609</v>
      </c>
      <c r="D93" s="50">
        <v>0.1642754766882194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5.7411094075812838E-2</v>
      </c>
      <c r="D94" s="50">
        <v>5.7400908567453397E-2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0.22017050066917568</v>
      </c>
      <c r="D95" s="50">
        <v>0.21998255077199366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9.6661405753729335E-2</v>
      </c>
      <c r="D96" s="50">
        <v>9.6462717461901909E-2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0.18961504719886138</v>
      </c>
      <c r="D97" s="50">
        <v>0.18961504719886138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7.1614679161072919E-2</v>
      </c>
      <c r="D98" s="50">
        <v>7.1394579393401728E-2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5.8900321119211591E-2</v>
      </c>
      <c r="D99" s="50">
        <v>5.9155992606431722E-2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0.14793541504058538</v>
      </c>
      <c r="D100" s="50">
        <v>0.14821063513052504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0.19922744703372877</v>
      </c>
      <c r="D101" s="50">
        <v>0.19915594915040302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0.16426056329430525</v>
      </c>
      <c r="D102" s="50">
        <v>0.1641250899158003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0.11345654610647332</v>
      </c>
      <c r="D103" s="50">
        <v>0.11329892644152452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9.1081872576498676E-2</v>
      </c>
      <c r="D104" s="50">
        <v>9.0881428650438856E-2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0.17430605979046512</v>
      </c>
      <c r="D105" s="50">
        <v>0.1736188768412126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7.7507547727145409E-2</v>
      </c>
      <c r="D106" s="50">
        <v>7.7436804218217081E-2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0.25098654339041793</v>
      </c>
      <c r="D107" s="50">
        <v>0.2510615332422208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0.23577783877347697</v>
      </c>
      <c r="D108" s="50">
        <v>0.23580878340685019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6.8855652321117358E-2</v>
      </c>
      <c r="D109" s="50">
        <v>6.8613197182954652E-2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0.1693735209583748</v>
      </c>
      <c r="D110" s="50">
        <v>0.16896586771612429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0.15215402308519765</v>
      </c>
      <c r="D111" s="50">
        <v>0.15265271370186834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0.10921370158624172</v>
      </c>
      <c r="D112" s="50">
        <v>0.11002093421671034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0.28285572468315268</v>
      </c>
      <c r="D113" s="50">
        <v>0.28281457317688502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0.20900705758278992</v>
      </c>
      <c r="D114" s="50">
        <v>0.20910179255221378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0.2180984139214199</v>
      </c>
      <c r="D115" s="50">
        <v>0.21982942437896871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0.16304422564826082</v>
      </c>
      <c r="D116" s="50">
        <v>0.16330158120430646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9.9984569682211866E-2</v>
      </c>
      <c r="D117" s="50">
        <v>9.9945927576363905E-2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0.31491445486604058</v>
      </c>
      <c r="D118" s="50">
        <v>0.31833467763538514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0.16181015784964803</v>
      </c>
      <c r="D119" s="50">
        <v>0.16135771117511588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0.17299947624493536</v>
      </c>
      <c r="D120" s="50">
        <v>0.17325238857517855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0.28083627881289658</v>
      </c>
      <c r="D121" s="50">
        <v>0.28078087491515169</v>
      </c>
      <c r="E121" s="55">
        <v>0</v>
      </c>
      <c r="F121" s="56">
        <v>1</v>
      </c>
    </row>
    <row r="122" spans="1:6" x14ac:dyDescent="0.25">
      <c r="A122" s="54" t="s">
        <v>271</v>
      </c>
      <c r="B122" s="49" t="s">
        <v>272</v>
      </c>
      <c r="C122" s="39">
        <v>0.27570929956118756</v>
      </c>
      <c r="D122" s="50">
        <v>0.27570397014671216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5.019796434652251E-2</v>
      </c>
      <c r="D123" s="50">
        <v>5.0371222088825211E-2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6.721163291839137E-2</v>
      </c>
      <c r="D124" s="50">
        <v>6.7211077270341132E-2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5.8549530912762292E-2</v>
      </c>
      <c r="D125" s="50">
        <v>5.8536356243039468E-2</v>
      </c>
      <c r="E125" s="55">
        <v>0</v>
      </c>
      <c r="F125" s="56">
        <v>0</v>
      </c>
    </row>
    <row r="126" spans="1:6" x14ac:dyDescent="0.25">
      <c r="A126" s="54" t="s">
        <v>277</v>
      </c>
      <c r="B126" s="49" t="s">
        <v>279</v>
      </c>
      <c r="C126" s="39">
        <v>9.2574936809383057E-2</v>
      </c>
      <c r="D126" s="50">
        <v>9.2554105827510766E-2</v>
      </c>
      <c r="E126" s="55">
        <v>1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9.207391746775194E-2</v>
      </c>
      <c r="D127" s="50">
        <v>9.2070567007328977E-2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0.21360158350170011</v>
      </c>
      <c r="D128" s="50">
        <v>0.21569305921257309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0.20380227889621177</v>
      </c>
      <c r="D129" s="50">
        <v>0.20374709166954019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0.24895439818550097</v>
      </c>
      <c r="D130" s="50">
        <v>0.24934676620356463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0.24997297664854573</v>
      </c>
      <c r="D131" s="50">
        <v>0.25035374712703862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0.24995328124879962</v>
      </c>
      <c r="D132" s="50">
        <v>0.25034040660387236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0.24913006508120414</v>
      </c>
      <c r="D133" s="50">
        <v>0.24952820759681324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0.13009079531334983</v>
      </c>
      <c r="D134" s="50">
        <v>0.13005970079328305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5.9038005990998808E-2</v>
      </c>
      <c r="D135" s="50">
        <v>5.8842905084873623E-2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0.21608148216820566</v>
      </c>
      <c r="D136" s="50">
        <v>0.21536945790157463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0.17411800886273798</v>
      </c>
      <c r="D137" s="50">
        <v>0.17392099094903435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0.12234635446238977</v>
      </c>
      <c r="D138" s="50">
        <v>0.12205574504759578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9.1640634089675849E-2</v>
      </c>
      <c r="D139" s="50">
        <v>9.1607709348861727E-2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8.8280380892353072E-2</v>
      </c>
      <c r="D140" s="50">
        <v>8.8087659813623903E-2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5.4003259827407196E-2</v>
      </c>
      <c r="D141" s="50">
        <v>5.4664985422493331E-2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0.10827574820372608</v>
      </c>
      <c r="D142" s="50">
        <v>0.11064289531370335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0.21772329297970186</v>
      </c>
      <c r="D143" s="50">
        <v>0.21793306033733548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0.25754292544766838</v>
      </c>
      <c r="D144" s="50">
        <v>0.25920699573967887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0.25819087084786457</v>
      </c>
      <c r="D145" s="50">
        <v>0.25956659443857227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9.0678738213320315E-2</v>
      </c>
      <c r="D146" s="50">
        <v>9.0489687232876759E-2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0.10145944656258692</v>
      </c>
      <c r="D147" s="50">
        <v>0.10116599455476423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0.33362422510918982</v>
      </c>
      <c r="D148" s="50">
        <v>0.33366965090930034</v>
      </c>
      <c r="E148" s="55">
        <v>1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9.0521382488120417E-2</v>
      </c>
      <c r="D149" s="50">
        <v>9.0654327756060402E-2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0.1457036885383669</v>
      </c>
      <c r="D150" s="50">
        <v>0.14615338972019673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0.50954233012841366</v>
      </c>
      <c r="D151" s="50">
        <v>0.50904587870183615</v>
      </c>
      <c r="E151" s="55">
        <v>1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0.3140045646565961</v>
      </c>
      <c r="D152" s="50">
        <v>0.31399076486592847</v>
      </c>
      <c r="E152" s="55">
        <v>0</v>
      </c>
      <c r="F152" s="56">
        <v>1</v>
      </c>
    </row>
    <row r="153" spans="1:6" x14ac:dyDescent="0.25">
      <c r="A153" s="54" t="s">
        <v>332</v>
      </c>
      <c r="B153" s="49" t="s">
        <v>333</v>
      </c>
      <c r="C153" s="39">
        <v>0.23328603949902979</v>
      </c>
      <c r="D153" s="50">
        <v>0.23504171660195824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0.10075133363035697</v>
      </c>
      <c r="D154" s="50">
        <v>0.10077895695637469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0.14691436191080462</v>
      </c>
      <c r="D155" s="50">
        <v>0.14682831102292132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0.17599126705353468</v>
      </c>
      <c r="D156" s="50">
        <v>0.17705065946937915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9.0631077626145903E-2</v>
      </c>
      <c r="D157" s="50">
        <v>9.0446855523600309E-2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0.25192369308197493</v>
      </c>
      <c r="D158" s="50">
        <v>0.25355510074900539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7.5776816258142393E-2</v>
      </c>
      <c r="D159" s="50">
        <v>7.5625092152468792E-2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4.9928914463294574E-2</v>
      </c>
      <c r="D160" s="50">
        <v>5.0405942575123375E-2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0.19506713312090623</v>
      </c>
      <c r="D161" s="50">
        <v>0.19529731917453327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5.905681523421636E-2</v>
      </c>
      <c r="D162" s="50">
        <v>5.8974541060496655E-2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0.12017758799337937</v>
      </c>
      <c r="D163" s="50">
        <v>0.1201708462208244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0.33653757593743389</v>
      </c>
      <c r="D164" s="50">
        <v>0.33658341954348536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0.33539420159604344</v>
      </c>
      <c r="D165" s="50">
        <v>0.3354401290115484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0.26786455968233913</v>
      </c>
      <c r="D166" s="50">
        <v>0.2683448496750086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3.4811044898239635E-2</v>
      </c>
      <c r="D167" s="50">
        <v>3.4795434751627677E-2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0.18022250074313123</v>
      </c>
      <c r="D168" s="50">
        <v>0.18428725488136477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0.10469385555980418</v>
      </c>
      <c r="D169" s="50">
        <v>0.10504224387392805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0.35892193983659093</v>
      </c>
      <c r="D170" s="50">
        <v>0.35967493262418149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0.13908964933657456</v>
      </c>
      <c r="D171" s="50">
        <v>0.139055487583922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6.4753589012882695E-2</v>
      </c>
      <c r="D172" s="50">
        <v>6.4757428578274254E-2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5.305231474839614E-2</v>
      </c>
      <c r="D173" s="50">
        <v>5.2931919320786641E-2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8.5525984070817143E-2</v>
      </c>
      <c r="D174" s="50">
        <v>8.5297254512465615E-2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7.0974468818345765E-2</v>
      </c>
      <c r="D175" s="50">
        <v>7.1330595514046524E-2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0.1471028165899376</v>
      </c>
      <c r="D176" s="50">
        <v>0.14709218920849768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8.1248115118967512E-2</v>
      </c>
      <c r="D177" s="58">
        <v>8.1000825182836925E-2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0.18744608869352536</v>
      </c>
      <c r="D178" s="50">
        <v>0.18777562452450675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9.3542607412419862E-2</v>
      </c>
      <c r="D179" s="50">
        <v>9.3724523750823324E-2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0.22533313578432787</v>
      </c>
      <c r="D180" s="50">
        <v>0.22543797037416549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0.21266533747687705</v>
      </c>
      <c r="D181" s="50">
        <v>0.21272455867996817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0.17393478291026709</v>
      </c>
      <c r="D182" s="50">
        <v>0.17393393446053881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0.33555182619799351</v>
      </c>
      <c r="D183" s="50">
        <v>0.3355975886463255</v>
      </c>
      <c r="E183" s="55">
        <v>0</v>
      </c>
      <c r="F183" s="56">
        <v>1</v>
      </c>
    </row>
    <row r="184" spans="1:6" x14ac:dyDescent="0.25">
      <c r="A184" s="54" t="s">
        <v>394</v>
      </c>
      <c r="B184" s="49" t="s">
        <v>395</v>
      </c>
      <c r="C184" s="39">
        <v>7.9644203820534012E-2</v>
      </c>
      <c r="D184" s="50">
        <v>7.9859750325852033E-2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7.6065922268373373E-2</v>
      </c>
      <c r="D185" s="50">
        <v>7.5889298035775113E-2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0.18738952226034003</v>
      </c>
      <c r="D186" s="50">
        <v>0.18804703808813417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0.1178777925215741</v>
      </c>
      <c r="D187" s="50">
        <v>0.11757046537717378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6.9532984335132414E-2</v>
      </c>
      <c r="D188" s="50">
        <v>6.9479106471385735E-2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0.40359304553882847</v>
      </c>
      <c r="D189" s="50">
        <v>0.40394691625571061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7.093156686720109E-2</v>
      </c>
      <c r="D190" s="50">
        <v>7.0736443713680902E-2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9.3529757057148E-2</v>
      </c>
      <c r="D191" s="50">
        <v>9.3494477564783088E-2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0.11853740509222251</v>
      </c>
      <c r="D192" s="50">
        <v>0.1185183008716189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0.17625945908818491</v>
      </c>
      <c r="D193" s="50">
        <v>0.17621503189035337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0.19105816938729167</v>
      </c>
      <c r="D194" s="50">
        <v>0.19050746021639345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0.11388273966858353</v>
      </c>
      <c r="D195" s="50">
        <v>0.11340971715005539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0.19209605583292508</v>
      </c>
      <c r="D196" s="50">
        <v>0.19197570721544013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0.15687120311441627</v>
      </c>
      <c r="D197" s="50">
        <v>0.1562788184272566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0.19131873548127926</v>
      </c>
      <c r="D198" s="50">
        <v>0.19088654461163063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0.14555212143252425</v>
      </c>
      <c r="D199" s="50">
        <v>0.14644852770769271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0.12707012960836833</v>
      </c>
      <c r="D200" s="50">
        <v>0.12696871071164473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9.380515450971344E-2</v>
      </c>
      <c r="D201" s="50">
        <v>9.3635075288773767E-2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9.6511537499174141E-2</v>
      </c>
      <c r="D202" s="50">
        <v>9.6708365291827345E-2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9.0051964710949825E-2</v>
      </c>
      <c r="D203" s="50">
        <v>9.0058520397920588E-2</v>
      </c>
      <c r="E203" s="55">
        <v>0</v>
      </c>
      <c r="F203" s="56">
        <v>1</v>
      </c>
    </row>
    <row r="204" spans="1:6" x14ac:dyDescent="0.25">
      <c r="A204" s="54" t="s">
        <v>434</v>
      </c>
      <c r="B204" s="49" t="s">
        <v>435</v>
      </c>
      <c r="C204" s="39">
        <v>0.11078250381085127</v>
      </c>
      <c r="D204" s="50">
        <v>0.1106033117281089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0.11498547312768417</v>
      </c>
      <c r="D205" s="50">
        <v>0.11507219906897513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6.345203433479564E-2</v>
      </c>
      <c r="D206" s="50">
        <v>6.3467364709155372E-2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9.0473924344991824E-2</v>
      </c>
      <c r="D207" s="50">
        <v>9.0273921367621662E-2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8.9568601651822871E-2</v>
      </c>
      <c r="D208" s="50">
        <v>8.9552422397579878E-2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0.19920357352440718</v>
      </c>
      <c r="D209" s="50">
        <v>0.19916547087310291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0.15612029858255233</v>
      </c>
      <c r="D210" s="50">
        <v>0.15575831689658792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7.7326297939528277E-2</v>
      </c>
      <c r="D211" s="50">
        <v>7.7360555336856596E-2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0.13418669323636756</v>
      </c>
      <c r="D212" s="58">
        <v>0.13479325596581621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0.10239514740587516</v>
      </c>
      <c r="D213" s="58">
        <v>0.10242540951181024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0.33596023922150414</v>
      </c>
      <c r="D214" s="50">
        <v>0.33615399572696869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0.16822627760802361</v>
      </c>
      <c r="D215" s="50">
        <v>0.16833309425987211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0.13239831002665409</v>
      </c>
      <c r="D216" s="50">
        <v>0.1326813087557196</v>
      </c>
      <c r="E216" s="55">
        <v>0</v>
      </c>
      <c r="F216" s="56">
        <v>1</v>
      </c>
    </row>
    <row r="217" spans="1:6" x14ac:dyDescent="0.25">
      <c r="A217" s="54" t="s">
        <v>460</v>
      </c>
      <c r="B217" s="49" t="s">
        <v>461</v>
      </c>
      <c r="C217" s="39">
        <v>9.4825575636473147E-2</v>
      </c>
      <c r="D217" s="50">
        <v>9.4579400529695837E-2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0.12506098943080488</v>
      </c>
      <c r="D218" s="50">
        <v>0.1246961672438231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0.12974066263436546</v>
      </c>
      <c r="D219" s="50">
        <v>0.12969878255463943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6.5657114330621838E-2</v>
      </c>
      <c r="D220" s="50">
        <v>6.5470407194877817E-2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0.20691563046833952</v>
      </c>
      <c r="D221" s="50">
        <v>0.20837928746640466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0.18181847695793352</v>
      </c>
      <c r="D222" s="50">
        <v>0.18175531794987604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0.20625502968693085</v>
      </c>
      <c r="D223" s="50">
        <v>0.2071165668125933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0.24330599609666181</v>
      </c>
      <c r="D224" s="50">
        <v>0.24570744745590717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9.051853381759023E-2</v>
      </c>
      <c r="D225" s="50">
        <v>9.227783390902497E-2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0.15678640171673602</v>
      </c>
      <c r="D226" s="62">
        <v>0.15666572622875102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0.10360897994700731</v>
      </c>
      <c r="D227" s="50">
        <v>0.1032519888691199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0.14589383335033584</v>
      </c>
      <c r="D228" s="50">
        <v>0.14587379917578361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0.18171586208715762</v>
      </c>
      <c r="D229" s="50">
        <v>0.18164942601728468</v>
      </c>
      <c r="E229" s="55">
        <v>0</v>
      </c>
      <c r="F229" s="56">
        <v>1</v>
      </c>
    </row>
    <row r="230" spans="1:6" x14ac:dyDescent="0.25">
      <c r="A230" s="54" t="s">
        <v>486</v>
      </c>
      <c r="B230" s="49" t="s">
        <v>487</v>
      </c>
      <c r="C230" s="39">
        <v>0.1733774785426235</v>
      </c>
      <c r="D230" s="50">
        <v>0.17464913144848737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0.16413205578311801</v>
      </c>
      <c r="D231" s="50">
        <v>0.16414245730833715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8.8351351240055664E-2</v>
      </c>
      <c r="D232" s="50">
        <v>8.8768871615777872E-2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0.14986665900499518</v>
      </c>
      <c r="D233" s="50">
        <v>0.14984220210141494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0.10509453023337856</v>
      </c>
      <c r="D234" s="50">
        <v>0.1050879070908312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0.10988003720850328</v>
      </c>
      <c r="D235" s="50">
        <v>0.1098692939160331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7.8392460265880579E-2</v>
      </c>
      <c r="D236" s="50">
        <v>7.8209703622485457E-2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9.4748450584474009E-2</v>
      </c>
      <c r="D237" s="50">
        <v>9.4740958803514255E-2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0.17497179750766828</v>
      </c>
      <c r="D238" s="50">
        <v>0.17423149761475296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7.0426326771722128E-2</v>
      </c>
      <c r="D239" s="50">
        <v>7.0393892752163414E-2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0.14945739252651488</v>
      </c>
      <c r="D240" s="50">
        <v>0.14939664857000687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8.0647310824415452E-2</v>
      </c>
      <c r="D241" s="50">
        <v>8.0600179590889387E-2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7.6349525628984755E-2</v>
      </c>
      <c r="D242" s="50">
        <v>7.635905163782461E-2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7.0346264212137397E-2</v>
      </c>
      <c r="D243" s="50">
        <v>7.0339202145454721E-2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0.20132460146311576</v>
      </c>
      <c r="D244" s="50">
        <v>0.20075634056451586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9.6443130403124938E-2</v>
      </c>
      <c r="D245" s="50">
        <v>9.6264346160832875E-2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0.17700636603306638</v>
      </c>
      <c r="D246" s="50">
        <v>0.17662940717218434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0.14795008170608451</v>
      </c>
      <c r="D247" s="50">
        <v>0.14758022553047107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8.5290241511484566E-2</v>
      </c>
      <c r="D248" s="50">
        <v>8.5034074342498558E-2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9.0164826025281947E-2</v>
      </c>
      <c r="D249" s="50">
        <v>9.0145739883335393E-2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7.3062746619115757E-2</v>
      </c>
      <c r="D250" s="50">
        <v>7.2818210413794465E-2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0.10096119085492103</v>
      </c>
      <c r="D251" s="50">
        <v>0.10079536394160646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8.8917723272941923E-2</v>
      </c>
      <c r="D252" s="50">
        <v>8.8666192829113533E-2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0.17259291346281536</v>
      </c>
      <c r="D253" s="50">
        <v>0.17423154088596188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5.8654705348375254E-2</v>
      </c>
      <c r="D254" s="50">
        <v>5.8463694414647147E-2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0.12900641349066758</v>
      </c>
      <c r="D255" s="50">
        <v>0.13045743279433369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9.7523111789270756E-2</v>
      </c>
      <c r="D256" s="50">
        <v>9.7240514918664395E-2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4.5989327019263865E-2</v>
      </c>
      <c r="D257" s="50">
        <v>4.6030022691200968E-2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9.0656221142307883E-2</v>
      </c>
      <c r="D258" s="50">
        <v>9.0423529332793087E-2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6.6942190333123902E-2</v>
      </c>
      <c r="D259" s="50">
        <v>6.6791084135965753E-2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0.10584489650658868</v>
      </c>
      <c r="D260" s="50">
        <v>0.10560597663079557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7.1685134705572792E-2</v>
      </c>
      <c r="D261" s="50">
        <v>7.2739229912800157E-2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0.18334405096428549</v>
      </c>
      <c r="D262" s="50">
        <v>0.18424925053797378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0.20789718888631298</v>
      </c>
      <c r="D263" s="50">
        <v>0.20893017769700234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0.12948870917144911</v>
      </c>
      <c r="D264" s="50">
        <v>0.12905340638887952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0.18307374824007294</v>
      </c>
      <c r="D265" s="58">
        <v>0.18249772190668712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5.7741045533985264E-2</v>
      </c>
      <c r="D266" s="58">
        <v>5.7552833570368028E-2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9.6793865259136455E-2</v>
      </c>
      <c r="D267" s="50">
        <v>9.660540151761661E-2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9.1436898193271776E-2</v>
      </c>
      <c r="D268" s="50">
        <v>9.1253441706012683E-2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0.21073757768124168</v>
      </c>
      <c r="D269" s="50">
        <v>0.21237235726782058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8.3428459378616981E-2</v>
      </c>
      <c r="D270" s="50">
        <v>8.3279325259962539E-2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8.8674558719945812E-2</v>
      </c>
      <c r="D271" s="50">
        <v>8.8465714059883793E-2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0.26206070468401377</v>
      </c>
      <c r="D272" s="50">
        <v>0.26272695906220672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0.12927874112308652</v>
      </c>
      <c r="D273" s="50">
        <v>0.12890281263496856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5.9479602937373255E-2</v>
      </c>
      <c r="D274" s="50">
        <v>5.9367938571618012E-2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0.14289262286971199</v>
      </c>
      <c r="D275" s="50">
        <v>0.14287154732644464</v>
      </c>
      <c r="E275" s="55">
        <v>0</v>
      </c>
      <c r="F275" s="56">
        <v>1</v>
      </c>
    </row>
    <row r="276" spans="1:6" x14ac:dyDescent="0.25">
      <c r="A276" s="54" t="s">
        <v>577</v>
      </c>
      <c r="B276" s="49" t="s">
        <v>578</v>
      </c>
      <c r="C276" s="39">
        <v>0.20984596460872199</v>
      </c>
      <c r="D276" s="50">
        <v>0.21029360202791972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0.11429765799296275</v>
      </c>
      <c r="D277" s="50">
        <v>0.1139981178182107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0.10599431834610391</v>
      </c>
      <c r="D278" s="50">
        <v>0.10603129438252973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0.12360623764725955</v>
      </c>
      <c r="D279" s="50">
        <v>0.12358338102080822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0.21965128953620872</v>
      </c>
      <c r="D280" s="50">
        <v>0.22235962206832544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6.2262503723192392E-2</v>
      </c>
      <c r="D281" s="50">
        <v>6.2135786235009385E-2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5.2835480271195293E-2</v>
      </c>
      <c r="D282" s="50">
        <v>5.2710098343137647E-2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3.9199792464208322E-2</v>
      </c>
      <c r="D283" s="58">
        <v>3.9383882906520576E-2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6.2269676749589865E-2</v>
      </c>
      <c r="D284" s="58">
        <v>6.2186179309110294E-2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0.1639814473791246</v>
      </c>
      <c r="D285" s="58">
        <v>0.16390128853612798</v>
      </c>
      <c r="E285" s="55">
        <v>0</v>
      </c>
      <c r="F285" s="56">
        <v>1</v>
      </c>
    </row>
    <row r="286" spans="1:6" x14ac:dyDescent="0.25">
      <c r="A286" s="54" t="s">
        <v>597</v>
      </c>
      <c r="B286" s="49" t="s">
        <v>598</v>
      </c>
      <c r="C286" s="39">
        <v>0.11257176276511811</v>
      </c>
      <c r="D286" s="58">
        <v>0.11219309693014365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0.18036780033600541</v>
      </c>
      <c r="D287" s="50">
        <v>0.17969712634085416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0.10208076832516895</v>
      </c>
      <c r="D288" s="58">
        <v>0.10207001913938543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6.7388016336462617E-2</v>
      </c>
      <c r="D289" s="50">
        <v>6.7225168715990463E-2</v>
      </c>
      <c r="E289" s="55">
        <v>0</v>
      </c>
      <c r="F289" s="56">
        <v>0</v>
      </c>
    </row>
    <row r="290" spans="1:6" x14ac:dyDescent="0.25">
      <c r="A290" s="54" t="s">
        <v>603</v>
      </c>
      <c r="B290" s="49" t="s">
        <v>605</v>
      </c>
      <c r="C290" s="39">
        <v>0.10654980931192877</v>
      </c>
      <c r="D290" s="50">
        <v>0.10629232461581342</v>
      </c>
      <c r="E290" s="55">
        <v>1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8.7588247948495804E-2</v>
      </c>
      <c r="D291" s="50">
        <v>8.7562345250988743E-2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0.18436716213738127</v>
      </c>
      <c r="D292" s="50">
        <v>0.18446930876548107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0.12000148954682377</v>
      </c>
      <c r="D293" s="50">
        <v>0.11961571589435005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0.14832761828412083</v>
      </c>
      <c r="D294" s="50">
        <v>0.14864381538735602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7.928802301198315E-2</v>
      </c>
      <c r="D295" s="50">
        <v>7.9343768087745681E-2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0.25860186329412788</v>
      </c>
      <c r="D296" s="50">
        <v>0.25752198237621871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0.56058525058682607</v>
      </c>
      <c r="D297" s="50">
        <v>0.55978263962279118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0.21711743699389177</v>
      </c>
      <c r="D298" s="50">
        <v>0.21649110386415993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0.11120771569673248</v>
      </c>
      <c r="D299" s="50">
        <v>0.11125715755558722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0.10705028231343337</v>
      </c>
      <c r="D300" s="50">
        <v>0.10744497348588966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8.0759972788781803E-2</v>
      </c>
      <c r="D301" s="50">
        <v>8.0726472911896566E-2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0.12078317424107697</v>
      </c>
      <c r="D302" s="50">
        <v>0.12207434932413914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0.12123328556452764</v>
      </c>
      <c r="D303" s="50">
        <v>0.12286124346648127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5.8208118462403334E-2</v>
      </c>
      <c r="D304" s="50">
        <v>5.8384178896888919E-2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7.1926672234129865E-2</v>
      </c>
      <c r="D305" s="50">
        <v>7.1912640574348069E-2</v>
      </c>
      <c r="E305" s="55">
        <v>0</v>
      </c>
      <c r="F305" s="56">
        <v>1</v>
      </c>
    </row>
    <row r="306" spans="1:6" x14ac:dyDescent="0.25">
      <c r="A306" s="54" t="s">
        <v>636</v>
      </c>
      <c r="B306" s="49" t="s">
        <v>637</v>
      </c>
      <c r="C306" s="39">
        <v>0.1572225430699378</v>
      </c>
      <c r="D306" s="50">
        <v>0.15717567410751052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0.12012482499328908</v>
      </c>
      <c r="D307" s="50">
        <v>0.11987085893212437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0.16127293118272851</v>
      </c>
      <c r="D308" s="50">
        <v>0.16085947361424882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0.21778984082520927</v>
      </c>
      <c r="D309" s="50">
        <v>0.21790203225601656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0.10730669029189581</v>
      </c>
      <c r="D310" s="50">
        <v>0.1073277325943468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9.1340518930326645E-2</v>
      </c>
      <c r="D311" s="50">
        <v>9.1028992465288477E-2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0.11776241511884615</v>
      </c>
      <c r="D312" s="50">
        <v>0.11731607298878803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5.0879863402445664E-2</v>
      </c>
      <c r="D313" s="50">
        <v>5.0898785005896986E-2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2.2351508366564733E-2</v>
      </c>
      <c r="D314" s="50">
        <v>2.2306053319166956E-2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1.979441537317525E-2</v>
      </c>
      <c r="D315" s="50">
        <v>1.9794058370837468E-2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0.14440737321749028</v>
      </c>
      <c r="D316" s="50">
        <v>0.1443094467563141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5.03384283032135E-2</v>
      </c>
      <c r="D317" s="50">
        <v>5.0328742294006759E-2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8.7014293077206664E-2</v>
      </c>
      <c r="D318" s="50">
        <v>8.7180273411321202E-2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0.25158345723617631</v>
      </c>
      <c r="D319" s="50">
        <v>0.25133480684901705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0.16648601388757989</v>
      </c>
      <c r="D320" s="50">
        <v>0.16682876946227293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9.2908639998445994E-3</v>
      </c>
      <c r="D321" s="50">
        <v>9.2914324995384875E-3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1.1889081217651795E-2</v>
      </c>
      <c r="D322" s="50">
        <v>1.1888979047928461E-2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9.2596970439984022E-2</v>
      </c>
      <c r="D323" s="50">
        <v>9.2381236010498274E-2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0.13699074154518459</v>
      </c>
      <c r="D324" s="50">
        <v>0.13723156676713444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0.17200915679570078</v>
      </c>
      <c r="D325" s="50">
        <v>0.17197564967022611</v>
      </c>
      <c r="E325" s="55">
        <v>0</v>
      </c>
      <c r="F325" s="56">
        <v>1</v>
      </c>
    </row>
    <row r="326" spans="1:6" x14ac:dyDescent="0.25">
      <c r="A326" s="54" t="s">
        <v>676</v>
      </c>
      <c r="B326" s="49" t="s">
        <v>677</v>
      </c>
      <c r="C326" s="39">
        <v>0.19652386456462584</v>
      </c>
      <c r="D326" s="50">
        <v>0.19593245806958492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0.26298656858733432</v>
      </c>
      <c r="D327" s="50">
        <v>0.26298463498988173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0.1250438121978647</v>
      </c>
      <c r="D328" s="50">
        <v>0.12503095922193247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9.8874325459753748E-2</v>
      </c>
      <c r="D329" s="50">
        <v>9.8867571248556205E-2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6.6091047855279347E-2</v>
      </c>
      <c r="D330" s="50">
        <v>6.5947093759763986E-2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0.16091856140088662</v>
      </c>
      <c r="D331" s="50">
        <v>0.16166549229398886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9.2309440260976941E-2</v>
      </c>
      <c r="D332" s="50">
        <v>9.203735698952667E-2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8.8011909152294704E-2</v>
      </c>
      <c r="D333" s="50">
        <v>8.7985672979920035E-2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8.2721975538804601E-2</v>
      </c>
      <c r="D334" s="50">
        <v>8.2456329045634311E-2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2.0081830244146025E-2</v>
      </c>
      <c r="D335" s="50">
        <v>2.0082120883538716E-2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0.10833080575705481</v>
      </c>
      <c r="D336" s="50">
        <v>0.10896116415993412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1.9836115840570129E-2</v>
      </c>
      <c r="D337" s="50">
        <v>1.9834599158422117E-2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3.8030278960330136E-2</v>
      </c>
      <c r="D338" s="50">
        <v>3.8060081309867405E-2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9.3382981310250135E-2</v>
      </c>
      <c r="D339" s="50">
        <v>9.3640966063212719E-2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5.512251215715272E-2</v>
      </c>
      <c r="D340" s="50">
        <v>5.4986104568115729E-2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0.14541145726524479</v>
      </c>
      <c r="D341" s="50">
        <v>0.14579249962209451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5.3293273901036962E-2</v>
      </c>
      <c r="D342" s="50">
        <v>5.3161170781254596E-2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5.7982677268487853E-2</v>
      </c>
      <c r="D343" s="50">
        <v>5.7846304646089593E-2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4.9692176389146407E-2</v>
      </c>
      <c r="D344" s="50">
        <v>4.9573832700460105E-2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5.2635146585368706E-2</v>
      </c>
      <c r="D345" s="50">
        <v>5.2485368898197694E-2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0.25413588032224099</v>
      </c>
      <c r="D346" s="50">
        <v>0.25424728293310889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0.25382087051502322</v>
      </c>
      <c r="D347" s="50">
        <v>0.25394018984372696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9.1772850490196255E-3</v>
      </c>
      <c r="D348" s="50">
        <v>9.1778779858552109E-3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5.1046632897044468E-2</v>
      </c>
      <c r="D349" s="50">
        <v>5.1019969780893203E-2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7.1500819368800456E-2</v>
      </c>
      <c r="D350" s="50">
        <v>7.1674642381827885E-2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4.725417583583176E-2</v>
      </c>
      <c r="D351" s="50">
        <v>4.7240863277935974E-2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2.0379568943041514E-2</v>
      </c>
      <c r="D352" s="50">
        <v>2.0379903943024257E-2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8.2851803027801277E-2</v>
      </c>
      <c r="D353" s="50">
        <v>8.2635473374254392E-2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5.5461668643690155E-2</v>
      </c>
      <c r="D354" s="50">
        <v>5.5331886519555951E-2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5.5150065784076788E-2</v>
      </c>
      <c r="D355" s="50">
        <v>5.5014830244281193E-2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5.9318531514753761E-2</v>
      </c>
      <c r="D356" s="50">
        <v>5.9231130323693169E-2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7.6135839078096235E-2</v>
      </c>
      <c r="D357" s="50">
        <v>7.5961268307195184E-2</v>
      </c>
      <c r="E357" s="55">
        <v>0</v>
      </c>
      <c r="F357" s="56">
        <v>0</v>
      </c>
    </row>
    <row r="358" spans="1:6" x14ac:dyDescent="0.25">
      <c r="A358" s="54" t="s">
        <v>738</v>
      </c>
      <c r="B358" s="49" t="s">
        <v>740</v>
      </c>
      <c r="C358" s="39">
        <v>0.12038133152741921</v>
      </c>
      <c r="D358" s="50">
        <v>0.12010531090294983</v>
      </c>
      <c r="E358" s="55">
        <v>1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3.2681914677811917E-2</v>
      </c>
      <c r="D359" s="50">
        <v>3.2677176939725487E-2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5.2024815845326818E-2</v>
      </c>
      <c r="D360" s="50">
        <v>5.1917659496975826E-2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4.5004016858593551E-2</v>
      </c>
      <c r="D361" s="50">
        <v>4.5035596480298791E-2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3.5508106406505965E-2</v>
      </c>
      <c r="D362" s="50">
        <v>3.5488618566798011E-2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6.6196291830094539E-2</v>
      </c>
      <c r="D363" s="50">
        <v>6.6189028663647884E-2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5.036199500865849E-2</v>
      </c>
      <c r="D364" s="50">
        <v>5.0339204082029937E-2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9.6054138226552108E-2</v>
      </c>
      <c r="D365" s="50">
        <v>9.5836855242765334E-2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5.1732442005150092E-2</v>
      </c>
      <c r="D366" s="50">
        <v>5.1707616702642609E-2</v>
      </c>
      <c r="E366" s="55">
        <v>0</v>
      </c>
      <c r="F366" s="56">
        <v>0</v>
      </c>
    </row>
    <row r="367" spans="1:6" x14ac:dyDescent="0.25">
      <c r="A367" s="54" t="s">
        <v>755</v>
      </c>
      <c r="B367" s="49" t="s">
        <v>757</v>
      </c>
      <c r="C367" s="39">
        <v>8.1796172829421199E-2</v>
      </c>
      <c r="D367" s="50">
        <v>8.1756920579658027E-2</v>
      </c>
      <c r="E367" s="55">
        <v>1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4.9990160299972684E-2</v>
      </c>
      <c r="D368" s="50">
        <v>4.9899096747208951E-2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5.9776622396474972E-2</v>
      </c>
      <c r="D369" s="50">
        <v>5.9628323424779348E-2</v>
      </c>
      <c r="E369" s="55">
        <v>0</v>
      </c>
      <c r="F369" s="56">
        <v>0</v>
      </c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21,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762</v>
      </c>
      <c r="B5" s="49" t="s">
        <v>763</v>
      </c>
      <c r="C5" s="39">
        <v>5.3243215560936877E-2</v>
      </c>
      <c r="D5" s="50">
        <v>5.3115341429222217E-2</v>
      </c>
    </row>
    <row r="6" spans="1:4" x14ac:dyDescent="0.25">
      <c r="A6" s="48" t="s">
        <v>764</v>
      </c>
      <c r="B6" s="49" t="s">
        <v>765</v>
      </c>
      <c r="C6" s="39">
        <v>9.527400185330361E-4</v>
      </c>
      <c r="D6" s="50">
        <v>9.5105909246024039E-4</v>
      </c>
    </row>
    <row r="7" spans="1:4" x14ac:dyDescent="0.25">
      <c r="A7" s="48" t="s">
        <v>766</v>
      </c>
      <c r="B7" s="49" t="s">
        <v>767</v>
      </c>
      <c r="C7" s="39">
        <v>1.7036322634198259E-2</v>
      </c>
      <c r="D7" s="50">
        <v>1.6981251505818824E-2</v>
      </c>
    </row>
    <row r="8" spans="1:4" x14ac:dyDescent="0.25">
      <c r="A8" s="48" t="s">
        <v>768</v>
      </c>
      <c r="B8" s="49" t="s">
        <v>769</v>
      </c>
      <c r="C8" s="39">
        <v>1.1072098445952229E-2</v>
      </c>
      <c r="D8" s="50">
        <v>1.1043349285849048E-2</v>
      </c>
    </row>
    <row r="9" spans="1:4" x14ac:dyDescent="0.25">
      <c r="A9" s="48" t="s">
        <v>770</v>
      </c>
      <c r="B9" s="49" t="s">
        <v>771</v>
      </c>
      <c r="C9" s="39">
        <v>5.5674609614213329E-3</v>
      </c>
      <c r="D9" s="50">
        <v>5.5640095377533488E-3</v>
      </c>
    </row>
    <row r="10" spans="1:4" x14ac:dyDescent="0.25">
      <c r="A10" s="48" t="s">
        <v>772</v>
      </c>
      <c r="B10" s="49" t="s">
        <v>773</v>
      </c>
      <c r="C10" s="39">
        <v>1.943535244175641E-3</v>
      </c>
      <c r="D10" s="50">
        <v>1.9432294160192803E-3</v>
      </c>
    </row>
    <row r="11" spans="1:4" x14ac:dyDescent="0.25">
      <c r="A11" s="48" t="s">
        <v>774</v>
      </c>
      <c r="B11" s="49" t="s">
        <v>775</v>
      </c>
      <c r="C11" s="39">
        <v>1.3950126813584919E-3</v>
      </c>
      <c r="D11" s="50">
        <v>1.3951356978125441E-3</v>
      </c>
    </row>
    <row r="12" spans="1:4" x14ac:dyDescent="0.25">
      <c r="A12" s="48" t="s">
        <v>776</v>
      </c>
      <c r="B12" s="49" t="s">
        <v>775</v>
      </c>
      <c r="C12" s="39">
        <v>3.1141572279394535E-3</v>
      </c>
      <c r="D12" s="50">
        <v>3.1138498845291063E-3</v>
      </c>
    </row>
    <row r="13" spans="1:4" x14ac:dyDescent="0.25">
      <c r="A13" s="48" t="s">
        <v>777</v>
      </c>
      <c r="B13" s="49" t="s">
        <v>775</v>
      </c>
      <c r="C13" s="39">
        <v>3.485704674583204E-3</v>
      </c>
      <c r="D13" s="50">
        <v>3.4698874884468256E-3</v>
      </c>
    </row>
    <row r="14" spans="1:4" x14ac:dyDescent="0.25">
      <c r="A14" s="63" t="s">
        <v>778</v>
      </c>
      <c r="B14" s="49" t="s">
        <v>775</v>
      </c>
      <c r="C14" s="39">
        <v>3.0396106799595269E-3</v>
      </c>
      <c r="D14" s="50">
        <v>3.0253382418274116E-3</v>
      </c>
    </row>
    <row r="15" spans="1:4" x14ac:dyDescent="0.25">
      <c r="A15" s="48" t="s">
        <v>779</v>
      </c>
      <c r="B15" s="49" t="s">
        <v>780</v>
      </c>
      <c r="C15" s="39">
        <v>4.0872018929081169E-2</v>
      </c>
      <c r="D15" s="50">
        <v>4.08679083666443E-2</v>
      </c>
    </row>
    <row r="16" spans="1:4" x14ac:dyDescent="0.25">
      <c r="A16" s="48" t="s">
        <v>781</v>
      </c>
      <c r="B16" s="49" t="s">
        <v>782</v>
      </c>
      <c r="C16" s="39">
        <v>5.4802063409814174E-2</v>
      </c>
      <c r="D16" s="50">
        <v>5.467473738717879E-2</v>
      </c>
    </row>
    <row r="17" spans="1:4" x14ac:dyDescent="0.25">
      <c r="A17" s="63" t="s">
        <v>783</v>
      </c>
      <c r="B17" s="49" t="s">
        <v>784</v>
      </c>
      <c r="C17" s="39">
        <v>5.6950501673589837E-2</v>
      </c>
      <c r="D17" s="50">
        <v>5.6826688014642246E-2</v>
      </c>
    </row>
    <row r="18" spans="1:4" x14ac:dyDescent="0.25">
      <c r="A18" s="63" t="s">
        <v>785</v>
      </c>
      <c r="B18" s="49" t="s">
        <v>786</v>
      </c>
      <c r="C18" s="39">
        <v>2.2349858635563286E-2</v>
      </c>
      <c r="D18" s="50">
        <v>2.2352515023873205E-2</v>
      </c>
    </row>
    <row r="19" spans="1:4" x14ac:dyDescent="0.25">
      <c r="A19" s="63" t="s">
        <v>787</v>
      </c>
      <c r="B19" s="49" t="s">
        <v>786</v>
      </c>
      <c r="C19" s="39">
        <v>3.6882025713148074E-2</v>
      </c>
      <c r="D19" s="50">
        <v>3.688276695982752E-2</v>
      </c>
    </row>
    <row r="20" spans="1:4" x14ac:dyDescent="0.25">
      <c r="A20" s="63" t="s">
        <v>788</v>
      </c>
      <c r="B20" s="49" t="s">
        <v>786</v>
      </c>
      <c r="C20" s="39">
        <v>3.6872329865709173E-2</v>
      </c>
      <c r="D20" s="50">
        <v>3.6864271829700167E-2</v>
      </c>
    </row>
    <row r="21" spans="1:4" x14ac:dyDescent="0.25">
      <c r="A21" s="63" t="s">
        <v>789</v>
      </c>
      <c r="B21" s="53" t="s">
        <v>790</v>
      </c>
      <c r="C21" s="39">
        <v>5.5378333721552306E-2</v>
      </c>
      <c r="D21" s="50">
        <v>5.5238692184019986E-2</v>
      </c>
    </row>
    <row r="22" spans="1:4" x14ac:dyDescent="0.25">
      <c r="A22" s="63" t="s">
        <v>791</v>
      </c>
      <c r="B22" s="53" t="s">
        <v>792</v>
      </c>
      <c r="C22" s="39">
        <v>0.15473413212662557</v>
      </c>
      <c r="D22" s="50">
        <v>0.15505349730001863</v>
      </c>
    </row>
    <row r="23" spans="1:4" x14ac:dyDescent="0.25">
      <c r="A23" s="63" t="s">
        <v>793</v>
      </c>
      <c r="B23" s="53" t="s">
        <v>794</v>
      </c>
      <c r="C23" s="39">
        <v>5.7502540975601327E-2</v>
      </c>
      <c r="D23" s="50">
        <v>5.7362766940799295E-2</v>
      </c>
    </row>
    <row r="24" spans="1:4" x14ac:dyDescent="0.25">
      <c r="A24" s="63" t="s">
        <v>795</v>
      </c>
      <c r="B24" s="53" t="s">
        <v>796</v>
      </c>
      <c r="C24" s="39">
        <v>7.3034556861079736E-2</v>
      </c>
      <c r="D24" s="50">
        <v>7.3202238307870329E-2</v>
      </c>
    </row>
    <row r="25" spans="1:4" x14ac:dyDescent="0.25">
      <c r="A25" s="63" t="s">
        <v>797</v>
      </c>
      <c r="B25" s="53" t="s">
        <v>798</v>
      </c>
      <c r="C25" s="39">
        <v>5.3258184127551164E-2</v>
      </c>
      <c r="D25" s="50">
        <v>5.3136520800715098E-2</v>
      </c>
    </row>
    <row r="26" spans="1:4" x14ac:dyDescent="0.25">
      <c r="A26" s="63" t="s">
        <v>799</v>
      </c>
      <c r="B26" s="53" t="s">
        <v>800</v>
      </c>
      <c r="C26" s="39">
        <v>5.6829762829058661E-2</v>
      </c>
      <c r="D26" s="50">
        <v>5.6690401318327553E-2</v>
      </c>
    </row>
    <row r="27" spans="1:4" x14ac:dyDescent="0.25">
      <c r="A27" s="63" t="s">
        <v>801</v>
      </c>
      <c r="B27" s="53" t="s">
        <v>802</v>
      </c>
      <c r="C27" s="39">
        <v>9.3739415327398781E-2</v>
      </c>
      <c r="D27" s="50">
        <v>9.3418330979100891E-2</v>
      </c>
    </row>
    <row r="28" spans="1:4" x14ac:dyDescent="0.25">
      <c r="A28" s="63" t="s">
        <v>803</v>
      </c>
      <c r="B28" s="53" t="s">
        <v>804</v>
      </c>
      <c r="C28" s="39">
        <v>6.235459762352636E-2</v>
      </c>
      <c r="D28" s="50">
        <v>6.2228199360289574E-2</v>
      </c>
    </row>
    <row r="29" spans="1:4" x14ac:dyDescent="0.25">
      <c r="A29" s="63" t="s">
        <v>805</v>
      </c>
      <c r="B29" s="53" t="s">
        <v>806</v>
      </c>
      <c r="C29" s="39">
        <v>5.3258184127551164E-2</v>
      </c>
      <c r="D29" s="50">
        <v>5.3136520800715098E-2</v>
      </c>
    </row>
    <row r="30" spans="1:4" x14ac:dyDescent="0.25">
      <c r="A30" s="63" t="s">
        <v>807</v>
      </c>
      <c r="B30" s="53" t="s">
        <v>808</v>
      </c>
      <c r="C30" s="39">
        <v>5.6942857954891901E-2</v>
      </c>
      <c r="D30" s="50">
        <v>5.6802226263477557E-2</v>
      </c>
    </row>
    <row r="31" spans="1:4" x14ac:dyDescent="0.25">
      <c r="A31" s="63" t="s">
        <v>809</v>
      </c>
      <c r="B31" s="53" t="s">
        <v>810</v>
      </c>
      <c r="C31" s="39">
        <v>4.6461723911828054E-2</v>
      </c>
      <c r="D31" s="50">
        <v>4.6450286007569092E-2</v>
      </c>
    </row>
    <row r="32" spans="1:4" x14ac:dyDescent="0.25">
      <c r="A32" s="63" t="s">
        <v>811</v>
      </c>
      <c r="B32" s="53" t="s">
        <v>812</v>
      </c>
      <c r="C32" s="39">
        <v>3.9581532704524344E-2</v>
      </c>
      <c r="D32" s="50">
        <v>3.9774636192820949E-2</v>
      </c>
    </row>
    <row r="33" spans="1:4" x14ac:dyDescent="0.25">
      <c r="A33" s="63" t="s">
        <v>813</v>
      </c>
      <c r="B33" s="53" t="s">
        <v>814</v>
      </c>
      <c r="C33" s="39">
        <v>6.2946482889269142E-2</v>
      </c>
      <c r="D33" s="50">
        <v>6.2927099189898278E-2</v>
      </c>
    </row>
    <row r="34" spans="1:4" x14ac:dyDescent="0.25">
      <c r="A34" s="63" t="s">
        <v>815</v>
      </c>
      <c r="B34" s="53" t="s">
        <v>816</v>
      </c>
      <c r="C34" s="39">
        <v>9.6081983208999508E-2</v>
      </c>
      <c r="D34" s="50">
        <v>9.6319724900418041E-2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21,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87</v>
      </c>
      <c r="C5" s="64">
        <v>0.13326972923376404</v>
      </c>
      <c r="D5" s="40">
        <v>0.13443206132152188</v>
      </c>
    </row>
    <row r="6" spans="1:4" x14ac:dyDescent="0.25">
      <c r="A6" s="48" t="s">
        <v>818</v>
      </c>
      <c r="B6" s="49" t="s">
        <v>61</v>
      </c>
      <c r="C6" s="39">
        <v>0.15677335915359264</v>
      </c>
      <c r="D6" s="45">
        <v>0.15714350152951395</v>
      </c>
    </row>
    <row r="7" spans="1:4" x14ac:dyDescent="0.25">
      <c r="A7" s="48" t="s">
        <v>819</v>
      </c>
      <c r="B7" s="49" t="s">
        <v>75</v>
      </c>
      <c r="C7" s="39">
        <v>6.7896420061740737E-2</v>
      </c>
      <c r="D7" s="50">
        <v>6.7887696672920814E-2</v>
      </c>
    </row>
    <row r="8" spans="1:4" x14ac:dyDescent="0.25">
      <c r="A8" s="48" t="s">
        <v>820</v>
      </c>
      <c r="B8" s="49" t="s">
        <v>93</v>
      </c>
      <c r="C8" s="39">
        <v>0.12870598737521868</v>
      </c>
      <c r="D8" s="50">
        <v>0.12861171087024453</v>
      </c>
    </row>
    <row r="9" spans="1:4" x14ac:dyDescent="0.25">
      <c r="A9" s="48" t="s">
        <v>821</v>
      </c>
      <c r="B9" s="49" t="s">
        <v>49</v>
      </c>
      <c r="C9" s="39">
        <v>0.15633886904024624</v>
      </c>
      <c r="D9" s="45">
        <v>0.15627959294203803</v>
      </c>
    </row>
    <row r="10" spans="1:4" x14ac:dyDescent="0.25">
      <c r="A10" s="48" t="s">
        <v>822</v>
      </c>
      <c r="B10" s="49" t="s">
        <v>117</v>
      </c>
      <c r="C10" s="39">
        <v>6.6544116577491236E-2</v>
      </c>
      <c r="D10" s="50">
        <v>6.6467571917079027E-2</v>
      </c>
    </row>
    <row r="11" spans="1:4" x14ac:dyDescent="0.25">
      <c r="A11" s="48" t="s">
        <v>823</v>
      </c>
      <c r="B11" s="49" t="s">
        <v>138</v>
      </c>
      <c r="C11" s="39">
        <v>7.6290386387013187E-2</v>
      </c>
      <c r="D11" s="45">
        <v>7.6207586612921485E-2</v>
      </c>
    </row>
    <row r="12" spans="1:4" x14ac:dyDescent="0.25">
      <c r="A12" s="48" t="s">
        <v>824</v>
      </c>
      <c r="B12" s="49" t="s">
        <v>194</v>
      </c>
      <c r="C12" s="39">
        <v>7.598702229996579E-2</v>
      </c>
      <c r="D12" s="50">
        <v>7.586589663326504E-2</v>
      </c>
    </row>
    <row r="13" spans="1:4" x14ac:dyDescent="0.25">
      <c r="A13" s="48" t="s">
        <v>825</v>
      </c>
      <c r="B13" s="49" t="s">
        <v>101</v>
      </c>
      <c r="C13" s="39">
        <v>0.11170923007454227</v>
      </c>
      <c r="D13" s="45">
        <v>0.11293183814700675</v>
      </c>
    </row>
    <row r="14" spans="1:4" x14ac:dyDescent="0.25">
      <c r="A14" s="48" t="s">
        <v>826</v>
      </c>
      <c r="B14" s="49" t="s">
        <v>205</v>
      </c>
      <c r="C14" s="39">
        <v>6.8628585147890026E-2</v>
      </c>
      <c r="D14" s="50">
        <v>6.8482427344537578E-2</v>
      </c>
    </row>
    <row r="15" spans="1:4" x14ac:dyDescent="0.25">
      <c r="A15" s="48" t="s">
        <v>827</v>
      </c>
      <c r="B15" s="49" t="s">
        <v>203</v>
      </c>
      <c r="C15" s="39">
        <v>0.12425073740430229</v>
      </c>
      <c r="D15" s="45">
        <v>0.12452866108173477</v>
      </c>
    </row>
    <row r="16" spans="1:4" x14ac:dyDescent="0.25">
      <c r="A16" s="48" t="s">
        <v>828</v>
      </c>
      <c r="B16" s="49" t="s">
        <v>224</v>
      </c>
      <c r="C16" s="39">
        <v>7.1614679161072919E-2</v>
      </c>
      <c r="D16" s="50">
        <v>7.1394579393401728E-2</v>
      </c>
    </row>
    <row r="17" spans="1:4" x14ac:dyDescent="0.25">
      <c r="A17" s="48" t="s">
        <v>829</v>
      </c>
      <c r="B17" s="49" t="s">
        <v>246</v>
      </c>
      <c r="C17" s="39">
        <v>6.8855652321117358E-2</v>
      </c>
      <c r="D17" s="45">
        <v>6.8613197182954652E-2</v>
      </c>
    </row>
    <row r="18" spans="1:4" x14ac:dyDescent="0.25">
      <c r="A18" s="48" t="s">
        <v>830</v>
      </c>
      <c r="B18" s="49" t="s">
        <v>278</v>
      </c>
      <c r="C18" s="39">
        <v>5.8549530912762292E-2</v>
      </c>
      <c r="D18" s="50">
        <v>5.8536356243039468E-2</v>
      </c>
    </row>
    <row r="19" spans="1:4" x14ac:dyDescent="0.25">
      <c r="A19" s="48" t="s">
        <v>831</v>
      </c>
      <c r="B19" s="49" t="s">
        <v>703</v>
      </c>
      <c r="C19" s="39">
        <v>9.3382981310250135E-2</v>
      </c>
      <c r="D19" s="45">
        <v>9.3640966063212719E-2</v>
      </c>
    </row>
    <row r="20" spans="1:4" x14ac:dyDescent="0.25">
      <c r="A20" s="48" t="s">
        <v>832</v>
      </c>
      <c r="B20" s="49" t="s">
        <v>276</v>
      </c>
      <c r="C20" s="39">
        <v>6.721163291839137E-2</v>
      </c>
      <c r="D20" s="50">
        <v>6.7211077270341132E-2</v>
      </c>
    </row>
    <row r="21" spans="1:4" x14ac:dyDescent="0.25">
      <c r="A21" s="48" t="s">
        <v>833</v>
      </c>
      <c r="B21" s="49" t="s">
        <v>289</v>
      </c>
      <c r="C21" s="39">
        <v>0.24997297664854573</v>
      </c>
      <c r="D21" s="45">
        <v>0.25035374712703862</v>
      </c>
    </row>
    <row r="22" spans="1:4" x14ac:dyDescent="0.25">
      <c r="A22" s="48" t="s">
        <v>834</v>
      </c>
      <c r="B22" s="49" t="s">
        <v>291</v>
      </c>
      <c r="C22" s="39">
        <v>0.24995328124879962</v>
      </c>
      <c r="D22" s="50">
        <v>0.25034040660387236</v>
      </c>
    </row>
    <row r="23" spans="1:4" x14ac:dyDescent="0.25">
      <c r="A23" s="48" t="s">
        <v>835</v>
      </c>
      <c r="B23" s="49" t="s">
        <v>256</v>
      </c>
      <c r="C23" s="39">
        <v>0.20900705758278992</v>
      </c>
      <c r="D23" s="45">
        <v>0.20910179255221378</v>
      </c>
    </row>
    <row r="24" spans="1:4" x14ac:dyDescent="0.25">
      <c r="A24" s="48" t="s">
        <v>836</v>
      </c>
      <c r="B24" s="49" t="s">
        <v>409</v>
      </c>
      <c r="C24" s="39">
        <v>9.3529757057148E-2</v>
      </c>
      <c r="D24" s="50">
        <v>9.3494477564783088E-2</v>
      </c>
    </row>
    <row r="25" spans="1:4" x14ac:dyDescent="0.25">
      <c r="A25" s="48" t="s">
        <v>837</v>
      </c>
      <c r="B25" s="49" t="s">
        <v>309</v>
      </c>
      <c r="C25" s="39">
        <v>5.4003259827407196E-2</v>
      </c>
      <c r="D25" s="45">
        <v>5.4664985422493331E-2</v>
      </c>
    </row>
    <row r="26" spans="1:4" x14ac:dyDescent="0.25">
      <c r="A26" s="48" t="s">
        <v>838</v>
      </c>
      <c r="B26" s="49" t="s">
        <v>303</v>
      </c>
      <c r="C26" s="39">
        <v>0.12234635446238977</v>
      </c>
      <c r="D26" s="50">
        <v>0.12205574504759578</v>
      </c>
    </row>
    <row r="27" spans="1:4" x14ac:dyDescent="0.25">
      <c r="A27" s="48" t="s">
        <v>839</v>
      </c>
      <c r="B27" s="49" t="s">
        <v>325</v>
      </c>
      <c r="C27" s="39">
        <v>9.0521382488120417E-2</v>
      </c>
      <c r="D27" s="45">
        <v>9.0654327756060402E-2</v>
      </c>
    </row>
    <row r="28" spans="1:4" x14ac:dyDescent="0.25">
      <c r="A28" s="48" t="s">
        <v>840</v>
      </c>
      <c r="B28" s="49" t="s">
        <v>381</v>
      </c>
      <c r="C28" s="39">
        <v>8.1248115118967512E-2</v>
      </c>
      <c r="D28" s="50">
        <v>8.1000825182836925E-2</v>
      </c>
    </row>
    <row r="29" spans="1:4" x14ac:dyDescent="0.25">
      <c r="A29" s="48" t="s">
        <v>841</v>
      </c>
      <c r="B29" s="49" t="s">
        <v>327</v>
      </c>
      <c r="C29" s="39">
        <v>0.1457036885383669</v>
      </c>
      <c r="D29" s="45">
        <v>0.14615338972019673</v>
      </c>
    </row>
    <row r="30" spans="1:4" x14ac:dyDescent="0.25">
      <c r="A30" s="48" t="s">
        <v>842</v>
      </c>
      <c r="B30" s="49" t="s">
        <v>347</v>
      </c>
      <c r="C30" s="39">
        <v>4.9928914463294574E-2</v>
      </c>
      <c r="D30" s="50">
        <v>5.0405942575123375E-2</v>
      </c>
    </row>
    <row r="31" spans="1:4" x14ac:dyDescent="0.25">
      <c r="A31" s="48" t="s">
        <v>843</v>
      </c>
      <c r="B31" s="49" t="s">
        <v>293</v>
      </c>
      <c r="C31" s="39">
        <v>0.24913006508120414</v>
      </c>
      <c r="D31" s="45">
        <v>0.24952820759681324</v>
      </c>
    </row>
    <row r="32" spans="1:4" x14ac:dyDescent="0.25">
      <c r="A32" s="48" t="s">
        <v>844</v>
      </c>
      <c r="B32" s="49" t="s">
        <v>375</v>
      </c>
      <c r="C32" s="39">
        <v>8.5525984070817143E-2</v>
      </c>
      <c r="D32" s="50">
        <v>8.5297254512465615E-2</v>
      </c>
    </row>
    <row r="33" spans="1:4" x14ac:dyDescent="0.25">
      <c r="A33" s="48" t="s">
        <v>845</v>
      </c>
      <c r="B33" s="49" t="s">
        <v>709</v>
      </c>
      <c r="C33" s="39">
        <v>5.3293273901036962E-2</v>
      </c>
      <c r="D33" s="45">
        <v>5.3161170781254596E-2</v>
      </c>
    </row>
    <row r="34" spans="1:4" x14ac:dyDescent="0.25">
      <c r="A34" s="48" t="s">
        <v>846</v>
      </c>
      <c r="B34" s="49" t="s">
        <v>377</v>
      </c>
      <c r="C34" s="39">
        <v>7.0974468818345765E-2</v>
      </c>
      <c r="D34" s="50">
        <v>7.1330595514046524E-2</v>
      </c>
    </row>
    <row r="35" spans="1:4" x14ac:dyDescent="0.25">
      <c r="A35" s="48" t="s">
        <v>847</v>
      </c>
      <c r="B35" s="49" t="s">
        <v>531</v>
      </c>
      <c r="C35" s="39">
        <v>8.8917723272941923E-2</v>
      </c>
      <c r="D35" s="45">
        <v>8.8666192829113533E-2</v>
      </c>
    </row>
    <row r="36" spans="1:4" x14ac:dyDescent="0.25">
      <c r="A36" s="48" t="s">
        <v>848</v>
      </c>
      <c r="B36" s="49" t="s">
        <v>713</v>
      </c>
      <c r="C36" s="39">
        <v>4.9692176389146407E-2</v>
      </c>
      <c r="D36" s="50">
        <v>4.9573832700460105E-2</v>
      </c>
    </row>
    <row r="37" spans="1:4" x14ac:dyDescent="0.25">
      <c r="A37" s="48" t="s">
        <v>849</v>
      </c>
      <c r="B37" s="49" t="s">
        <v>395</v>
      </c>
      <c r="C37" s="39">
        <v>7.9644203820534012E-2</v>
      </c>
      <c r="D37" s="45">
        <v>7.9859750325852033E-2</v>
      </c>
    </row>
    <row r="38" spans="1:4" x14ac:dyDescent="0.25">
      <c r="A38" s="48" t="s">
        <v>850</v>
      </c>
      <c r="B38" s="49" t="s">
        <v>566</v>
      </c>
      <c r="C38" s="39">
        <v>8.3428459378616981E-2</v>
      </c>
      <c r="D38" s="50">
        <v>8.3279325259962539E-2</v>
      </c>
    </row>
    <row r="39" spans="1:4" x14ac:dyDescent="0.25">
      <c r="A39" s="48" t="s">
        <v>851</v>
      </c>
      <c r="B39" s="49" t="s">
        <v>403</v>
      </c>
      <c r="C39" s="39">
        <v>6.9532984335132414E-2</v>
      </c>
      <c r="D39" s="45">
        <v>6.9479106471385735E-2</v>
      </c>
    </row>
    <row r="40" spans="1:4" x14ac:dyDescent="0.25">
      <c r="A40" s="48" t="s">
        <v>852</v>
      </c>
      <c r="B40" s="49" t="s">
        <v>419</v>
      </c>
      <c r="C40" s="39">
        <v>0.19209605583292508</v>
      </c>
      <c r="D40" s="50">
        <v>0.19197570721544013</v>
      </c>
    </row>
    <row r="41" spans="1:4" x14ac:dyDescent="0.25">
      <c r="A41" s="48" t="s">
        <v>853</v>
      </c>
      <c r="B41" s="49" t="s">
        <v>274</v>
      </c>
      <c r="C41" s="39">
        <v>5.019796434652251E-2</v>
      </c>
      <c r="D41" s="45">
        <v>5.0371222088825211E-2</v>
      </c>
    </row>
    <row r="42" spans="1:4" x14ac:dyDescent="0.25">
      <c r="A42" s="48" t="s">
        <v>854</v>
      </c>
      <c r="B42" s="49" t="s">
        <v>429</v>
      </c>
      <c r="C42" s="39">
        <v>9.380515450971344E-2</v>
      </c>
      <c r="D42" s="50">
        <v>9.3635075288773767E-2</v>
      </c>
    </row>
    <row r="43" spans="1:4" x14ac:dyDescent="0.25">
      <c r="A43" s="48" t="s">
        <v>855</v>
      </c>
      <c r="B43" s="49" t="s">
        <v>435</v>
      </c>
      <c r="C43" s="39">
        <v>0.11078250381085127</v>
      </c>
      <c r="D43" s="45">
        <v>0.1106033117281089</v>
      </c>
    </row>
    <row r="44" spans="1:4" x14ac:dyDescent="0.25">
      <c r="A44" s="48" t="s">
        <v>856</v>
      </c>
      <c r="B44" s="49" t="s">
        <v>385</v>
      </c>
      <c r="C44" s="39">
        <v>9.3542607412419862E-2</v>
      </c>
      <c r="D44" s="50">
        <v>9.3724523750823324E-2</v>
      </c>
    </row>
    <row r="45" spans="1:4" x14ac:dyDescent="0.25">
      <c r="A45" s="48" t="s">
        <v>857</v>
      </c>
      <c r="B45" s="49" t="s">
        <v>439</v>
      </c>
      <c r="C45" s="39">
        <v>6.345203433479564E-2</v>
      </c>
      <c r="D45" s="45">
        <v>6.3467364709155372E-2</v>
      </c>
    </row>
    <row r="46" spans="1:4" x14ac:dyDescent="0.25">
      <c r="A46" s="48" t="s">
        <v>858</v>
      </c>
      <c r="B46" s="49" t="s">
        <v>447</v>
      </c>
      <c r="C46" s="39">
        <v>0.15612029858255233</v>
      </c>
      <c r="D46" s="50">
        <v>0.15575831689658792</v>
      </c>
    </row>
    <row r="47" spans="1:4" x14ac:dyDescent="0.25">
      <c r="A47" s="48" t="s">
        <v>859</v>
      </c>
      <c r="B47" s="49" t="s">
        <v>449</v>
      </c>
      <c r="C47" s="39">
        <v>7.7326297939528277E-2</v>
      </c>
      <c r="D47" s="45">
        <v>7.7360555336856596E-2</v>
      </c>
    </row>
    <row r="48" spans="1:4" x14ac:dyDescent="0.25">
      <c r="A48" s="48" t="s">
        <v>860</v>
      </c>
      <c r="B48" s="49" t="s">
        <v>311</v>
      </c>
      <c r="C48" s="39">
        <v>0.10827574820372608</v>
      </c>
      <c r="D48" s="50">
        <v>0.11064289531370335</v>
      </c>
    </row>
    <row r="49" spans="1:4" x14ac:dyDescent="0.25">
      <c r="A49" s="48" t="s">
        <v>861</v>
      </c>
      <c r="B49" s="49" t="s">
        <v>214</v>
      </c>
      <c r="C49" s="39">
        <v>0.16430114827957609</v>
      </c>
      <c r="D49" s="45">
        <v>0.1642754766882194</v>
      </c>
    </row>
    <row r="50" spans="1:4" x14ac:dyDescent="0.25">
      <c r="A50" s="48" t="s">
        <v>862</v>
      </c>
      <c r="B50" s="49" t="s">
        <v>143</v>
      </c>
      <c r="C50" s="39">
        <v>6.5166670847934427E-2</v>
      </c>
      <c r="D50" s="50">
        <v>6.5005376886804106E-2</v>
      </c>
    </row>
    <row r="51" spans="1:4" x14ac:dyDescent="0.25">
      <c r="A51" s="48" t="s">
        <v>863</v>
      </c>
      <c r="B51" s="49" t="s">
        <v>463</v>
      </c>
      <c r="C51" s="39">
        <v>0.12506098943080488</v>
      </c>
      <c r="D51" s="45">
        <v>0.1246961672438231</v>
      </c>
    </row>
    <row r="52" spans="1:4" x14ac:dyDescent="0.25">
      <c r="A52" s="48" t="s">
        <v>864</v>
      </c>
      <c r="B52" s="49" t="s">
        <v>170</v>
      </c>
      <c r="C52" s="39">
        <v>0.1530132737194089</v>
      </c>
      <c r="D52" s="50">
        <v>0.15319937881124682</v>
      </c>
    </row>
    <row r="53" spans="1:4" x14ac:dyDescent="0.25">
      <c r="A53" s="48" t="s">
        <v>865</v>
      </c>
      <c r="B53" s="49" t="s">
        <v>568</v>
      </c>
      <c r="C53" s="39">
        <v>8.8674558719945812E-2</v>
      </c>
      <c r="D53" s="45">
        <v>8.8465714059883793E-2</v>
      </c>
    </row>
    <row r="54" spans="1:4" x14ac:dyDescent="0.25">
      <c r="A54" s="48" t="s">
        <v>866</v>
      </c>
      <c r="B54" s="49" t="s">
        <v>481</v>
      </c>
      <c r="C54" s="39">
        <v>0.10360897994700731</v>
      </c>
      <c r="D54" s="50">
        <v>0.1032519888691199</v>
      </c>
    </row>
    <row r="55" spans="1:4" x14ac:dyDescent="0.25">
      <c r="A55" s="48" t="s">
        <v>867</v>
      </c>
      <c r="B55" s="49" t="s">
        <v>623</v>
      </c>
      <c r="C55" s="39">
        <v>0.11120771569673248</v>
      </c>
      <c r="D55" s="45">
        <v>0.11125715755558722</v>
      </c>
    </row>
    <row r="56" spans="1:4" x14ac:dyDescent="0.25">
      <c r="A56" s="48" t="s">
        <v>868</v>
      </c>
      <c r="B56" s="49" t="s">
        <v>687</v>
      </c>
      <c r="C56" s="39">
        <v>0.16091856140088662</v>
      </c>
      <c r="D56" s="50">
        <v>0.16166549229398886</v>
      </c>
    </row>
    <row r="57" spans="1:4" x14ac:dyDescent="0.25">
      <c r="A57" s="48" t="s">
        <v>869</v>
      </c>
      <c r="B57" s="49" t="s">
        <v>511</v>
      </c>
      <c r="C57" s="39">
        <v>7.6349525628984755E-2</v>
      </c>
      <c r="D57" s="45">
        <v>7.635905163782461E-2</v>
      </c>
    </row>
    <row r="58" spans="1:4" x14ac:dyDescent="0.25">
      <c r="A58" s="48" t="s">
        <v>870</v>
      </c>
      <c r="B58" s="49" t="s">
        <v>509</v>
      </c>
      <c r="C58" s="39">
        <v>8.0647310824415452E-2</v>
      </c>
      <c r="D58" s="50">
        <v>8.0600179590889387E-2</v>
      </c>
    </row>
    <row r="59" spans="1:4" x14ac:dyDescent="0.25">
      <c r="A59" s="48" t="s">
        <v>871</v>
      </c>
      <c r="B59" s="49" t="s">
        <v>407</v>
      </c>
      <c r="C59" s="39">
        <v>7.093156686720109E-2</v>
      </c>
      <c r="D59" s="45">
        <v>7.0736443713680902E-2</v>
      </c>
    </row>
    <row r="60" spans="1:4" x14ac:dyDescent="0.25">
      <c r="A60" s="48" t="s">
        <v>872</v>
      </c>
      <c r="B60" s="49" t="s">
        <v>85</v>
      </c>
      <c r="C60" s="39">
        <v>0.1120542520161705</v>
      </c>
      <c r="D60" s="50">
        <v>0.11179038487541212</v>
      </c>
    </row>
    <row r="61" spans="1:4" x14ac:dyDescent="0.25">
      <c r="A61" s="48" t="s">
        <v>873</v>
      </c>
      <c r="B61" s="49" t="s">
        <v>527</v>
      </c>
      <c r="C61" s="39">
        <v>7.3062746619115757E-2</v>
      </c>
      <c r="D61" s="45">
        <v>7.2818210413794465E-2</v>
      </c>
    </row>
    <row r="62" spans="1:4" x14ac:dyDescent="0.25">
      <c r="A62" s="48" t="s">
        <v>874</v>
      </c>
      <c r="B62" s="49" t="s">
        <v>150</v>
      </c>
      <c r="C62" s="39">
        <v>0.21196990628486484</v>
      </c>
      <c r="D62" s="50">
        <v>0.21219188872396508</v>
      </c>
    </row>
    <row r="63" spans="1:4" x14ac:dyDescent="0.25">
      <c r="A63" s="48" t="s">
        <v>875</v>
      </c>
      <c r="B63" s="49" t="s">
        <v>633</v>
      </c>
      <c r="C63" s="39">
        <v>5.8208118462403334E-2</v>
      </c>
      <c r="D63" s="45">
        <v>5.8384178896888919E-2</v>
      </c>
    </row>
    <row r="64" spans="1:4" x14ac:dyDescent="0.25">
      <c r="A64" s="48" t="s">
        <v>876</v>
      </c>
      <c r="B64" s="49" t="s">
        <v>130</v>
      </c>
      <c r="C64" s="39">
        <v>7.5192745597155969E-2</v>
      </c>
      <c r="D64" s="45">
        <v>7.5134257064138205E-2</v>
      </c>
    </row>
    <row r="65" spans="1:4" x14ac:dyDescent="0.25">
      <c r="A65" s="48" t="s">
        <v>877</v>
      </c>
      <c r="B65" s="49" t="s">
        <v>629</v>
      </c>
      <c r="C65" s="39">
        <v>0.12078317424107697</v>
      </c>
      <c r="D65" s="45">
        <v>0.12207434932413914</v>
      </c>
    </row>
    <row r="66" spans="1:4" x14ac:dyDescent="0.25">
      <c r="A66" s="48" t="s">
        <v>878</v>
      </c>
      <c r="B66" s="49" t="s">
        <v>535</v>
      </c>
      <c r="C66" s="39">
        <v>5.8654705348375254E-2</v>
      </c>
      <c r="D66" s="45">
        <v>5.8463694414647147E-2</v>
      </c>
    </row>
    <row r="67" spans="1:4" x14ac:dyDescent="0.25">
      <c r="A67" s="48" t="s">
        <v>879</v>
      </c>
      <c r="B67" s="49" t="s">
        <v>545</v>
      </c>
      <c r="C67" s="39">
        <v>6.6942190333123902E-2</v>
      </c>
      <c r="D67" s="45">
        <v>6.6791084135965753E-2</v>
      </c>
    </row>
    <row r="68" spans="1:4" x14ac:dyDescent="0.25">
      <c r="A68" s="48" t="s">
        <v>880</v>
      </c>
      <c r="B68" s="49" t="s">
        <v>548</v>
      </c>
      <c r="C68" s="39">
        <v>7.1685134705572792E-2</v>
      </c>
      <c r="D68" s="45">
        <v>7.2739229912800157E-2</v>
      </c>
    </row>
    <row r="69" spans="1:4" x14ac:dyDescent="0.25">
      <c r="A69" s="48" t="s">
        <v>881</v>
      </c>
      <c r="B69" s="49" t="s">
        <v>556</v>
      </c>
      <c r="C69" s="39">
        <v>0.18307374824007294</v>
      </c>
      <c r="D69" s="45">
        <v>0.18249772190668712</v>
      </c>
    </row>
    <row r="70" spans="1:4" x14ac:dyDescent="0.25">
      <c r="A70" s="48" t="s">
        <v>882</v>
      </c>
      <c r="B70" s="49" t="s">
        <v>582</v>
      </c>
      <c r="C70" s="39">
        <v>0.10599431834610391</v>
      </c>
      <c r="D70" s="45">
        <v>0.10603129438252973</v>
      </c>
    </row>
    <row r="71" spans="1:4" x14ac:dyDescent="0.25">
      <c r="A71" s="48" t="s">
        <v>883</v>
      </c>
      <c r="B71" s="49" t="s">
        <v>97</v>
      </c>
      <c r="C71" s="39">
        <v>7.4927931417691274E-2</v>
      </c>
      <c r="D71" s="45">
        <v>7.4667454180152165E-2</v>
      </c>
    </row>
    <row r="72" spans="1:4" x14ac:dyDescent="0.25">
      <c r="A72" s="48" t="s">
        <v>884</v>
      </c>
      <c r="B72" s="49" t="s">
        <v>594</v>
      </c>
      <c r="C72" s="39">
        <v>6.2269676749589865E-2</v>
      </c>
      <c r="D72" s="45">
        <v>6.2186179309110294E-2</v>
      </c>
    </row>
    <row r="73" spans="1:4" x14ac:dyDescent="0.25">
      <c r="A73" s="48" t="s">
        <v>885</v>
      </c>
      <c r="B73" s="49" t="s">
        <v>604</v>
      </c>
      <c r="C73" s="39">
        <v>6.7388016336462617E-2</v>
      </c>
      <c r="D73" s="45">
        <v>6.7225168715990463E-2</v>
      </c>
    </row>
    <row r="74" spans="1:4" x14ac:dyDescent="0.25">
      <c r="A74" s="48" t="s">
        <v>886</v>
      </c>
      <c r="B74" s="49" t="s">
        <v>287</v>
      </c>
      <c r="C74" s="39">
        <v>0.24895439818550097</v>
      </c>
      <c r="D74" s="45">
        <v>0.24934676620356463</v>
      </c>
    </row>
    <row r="75" spans="1:4" x14ac:dyDescent="0.25">
      <c r="A75" s="48" t="s">
        <v>887</v>
      </c>
      <c r="B75" s="49" t="s">
        <v>609</v>
      </c>
      <c r="C75" s="39">
        <v>0.18436716213738127</v>
      </c>
      <c r="D75" s="45">
        <v>0.18446930876548107</v>
      </c>
    </row>
    <row r="76" spans="1:4" x14ac:dyDescent="0.25">
      <c r="A76" s="48" t="s">
        <v>888</v>
      </c>
      <c r="B76" s="49" t="s">
        <v>55</v>
      </c>
      <c r="C76" s="39">
        <v>5.7151925198082168E-2</v>
      </c>
      <c r="D76" s="45">
        <v>5.7056180227388946E-2</v>
      </c>
    </row>
    <row r="77" spans="1:4" x14ac:dyDescent="0.25">
      <c r="A77" s="48" t="s">
        <v>889</v>
      </c>
      <c r="B77" s="49" t="s">
        <v>148</v>
      </c>
      <c r="C77" s="39">
        <v>0.20829632720117777</v>
      </c>
      <c r="D77" s="45">
        <v>0.20837133266795285</v>
      </c>
    </row>
    <row r="78" spans="1:4" x14ac:dyDescent="0.25">
      <c r="A78" s="48" t="s">
        <v>890</v>
      </c>
      <c r="B78" s="49" t="s">
        <v>152</v>
      </c>
      <c r="C78" s="39">
        <v>0.20937191777682551</v>
      </c>
      <c r="D78" s="45">
        <v>0.20945305454240892</v>
      </c>
    </row>
    <row r="79" spans="1:4" x14ac:dyDescent="0.25">
      <c r="A79" s="48" t="s">
        <v>891</v>
      </c>
      <c r="B79" s="49" t="s">
        <v>226</v>
      </c>
      <c r="C79" s="39">
        <v>5.8900321119211591E-2</v>
      </c>
      <c r="D79" s="45">
        <v>5.9155992606431722E-2</v>
      </c>
    </row>
    <row r="80" spans="1:4" x14ac:dyDescent="0.25">
      <c r="A80" s="48" t="s">
        <v>892</v>
      </c>
      <c r="B80" s="49" t="s">
        <v>228</v>
      </c>
      <c r="C80" s="39">
        <v>0.14793541504058538</v>
      </c>
      <c r="D80" s="45">
        <v>0.14821063513052504</v>
      </c>
    </row>
    <row r="81" spans="1:4" x14ac:dyDescent="0.25">
      <c r="A81" s="48" t="s">
        <v>893</v>
      </c>
      <c r="B81" s="49" t="s">
        <v>220</v>
      </c>
      <c r="C81" s="39">
        <v>9.6661405753729335E-2</v>
      </c>
      <c r="D81" s="45">
        <v>9.6462717461901909E-2</v>
      </c>
    </row>
    <row r="82" spans="1:4" x14ac:dyDescent="0.25">
      <c r="A82" s="48" t="s">
        <v>894</v>
      </c>
      <c r="B82" s="49" t="s">
        <v>657</v>
      </c>
      <c r="C82" s="39">
        <v>0.14440737321749028</v>
      </c>
      <c r="D82" s="45">
        <v>0.1443094467563141</v>
      </c>
    </row>
    <row r="83" spans="1:4" x14ac:dyDescent="0.25">
      <c r="A83" s="48" t="s">
        <v>895</v>
      </c>
      <c r="B83" s="49" t="s">
        <v>483</v>
      </c>
      <c r="C83" s="39">
        <v>0.14589383335033584</v>
      </c>
      <c r="D83" s="45">
        <v>0.14587379917578361</v>
      </c>
    </row>
    <row r="84" spans="1:4" x14ac:dyDescent="0.25">
      <c r="A84" s="48" t="s">
        <v>896</v>
      </c>
      <c r="B84" s="49" t="s">
        <v>51</v>
      </c>
      <c r="C84" s="39">
        <v>0.15261081421196709</v>
      </c>
      <c r="D84" s="45">
        <v>0.15257602492468342</v>
      </c>
    </row>
    <row r="85" spans="1:4" x14ac:dyDescent="0.25">
      <c r="A85" s="48" t="s">
        <v>897</v>
      </c>
      <c r="B85" s="49" t="s">
        <v>671</v>
      </c>
      <c r="C85" s="39">
        <v>9.2596970439984022E-2</v>
      </c>
      <c r="D85" s="45">
        <v>9.2381236010498274E-2</v>
      </c>
    </row>
    <row r="86" spans="1:4" x14ac:dyDescent="0.25">
      <c r="A86" s="48" t="s">
        <v>898</v>
      </c>
      <c r="B86" s="49" t="s">
        <v>679</v>
      </c>
      <c r="C86" s="39">
        <v>0.26298656858733432</v>
      </c>
      <c r="D86" s="45">
        <v>0.26298463498988173</v>
      </c>
    </row>
    <row r="87" spans="1:4" x14ac:dyDescent="0.25">
      <c r="A87" s="48" t="s">
        <v>899</v>
      </c>
      <c r="B87" s="49" t="s">
        <v>345</v>
      </c>
      <c r="C87" s="39">
        <v>7.5776816258142393E-2</v>
      </c>
      <c r="D87" s="45">
        <v>7.5625092152468792E-2</v>
      </c>
    </row>
    <row r="88" spans="1:4" x14ac:dyDescent="0.25">
      <c r="A88" s="48" t="s">
        <v>900</v>
      </c>
      <c r="B88" s="49" t="s">
        <v>685</v>
      </c>
      <c r="C88" s="39">
        <v>6.6091047855279347E-2</v>
      </c>
      <c r="D88" s="45">
        <v>6.5947093759763986E-2</v>
      </c>
    </row>
    <row r="89" spans="1:4" x14ac:dyDescent="0.25">
      <c r="A89" s="48" t="s">
        <v>901</v>
      </c>
      <c r="B89" s="49" t="s">
        <v>673</v>
      </c>
      <c r="C89" s="39">
        <v>0.13699074154518459</v>
      </c>
      <c r="D89" s="45">
        <v>0.13723156676713444</v>
      </c>
    </row>
    <row r="90" spans="1:4" x14ac:dyDescent="0.25">
      <c r="A90" s="48" t="s">
        <v>902</v>
      </c>
      <c r="B90" s="49" t="s">
        <v>699</v>
      </c>
      <c r="C90" s="39">
        <v>1.9836115840570129E-2</v>
      </c>
      <c r="D90" s="45">
        <v>1.9834599158422117E-2</v>
      </c>
    </row>
    <row r="91" spans="1:4" x14ac:dyDescent="0.25">
      <c r="A91" s="48" t="s">
        <v>903</v>
      </c>
      <c r="B91" s="49" t="s">
        <v>715</v>
      </c>
      <c r="C91" s="39">
        <v>5.2635146585368706E-2</v>
      </c>
      <c r="D91" s="45">
        <v>5.2485368898197694E-2</v>
      </c>
    </row>
    <row r="92" spans="1:4" x14ac:dyDescent="0.25">
      <c r="A92" s="48" t="s">
        <v>904</v>
      </c>
      <c r="B92" s="49" t="s">
        <v>707</v>
      </c>
      <c r="C92" s="39">
        <v>0.14541145726524479</v>
      </c>
      <c r="D92" s="45">
        <v>0.14579249962209451</v>
      </c>
    </row>
    <row r="93" spans="1:4" x14ac:dyDescent="0.25">
      <c r="A93" s="48" t="s">
        <v>905</v>
      </c>
      <c r="B93" s="49" t="s">
        <v>705</v>
      </c>
      <c r="C93" s="39">
        <v>5.512251215715272E-2</v>
      </c>
      <c r="D93" s="45">
        <v>5.4986104568115729E-2</v>
      </c>
    </row>
    <row r="94" spans="1:4" x14ac:dyDescent="0.25">
      <c r="A94" s="48" t="s">
        <v>906</v>
      </c>
      <c r="B94" s="49" t="s">
        <v>373</v>
      </c>
      <c r="C94" s="39">
        <v>5.305231474839614E-2</v>
      </c>
      <c r="D94" s="45">
        <v>5.2931919320786641E-2</v>
      </c>
    </row>
    <row r="95" spans="1:4" x14ac:dyDescent="0.25">
      <c r="A95" s="48" t="s">
        <v>907</v>
      </c>
      <c r="B95" s="49" t="s">
        <v>737</v>
      </c>
      <c r="C95" s="39">
        <v>5.9318531514753761E-2</v>
      </c>
      <c r="D95" s="45">
        <v>5.9231130323693169E-2</v>
      </c>
    </row>
    <row r="96" spans="1:4" x14ac:dyDescent="0.25">
      <c r="A96" s="48" t="s">
        <v>908</v>
      </c>
      <c r="B96" s="49" t="s">
        <v>733</v>
      </c>
      <c r="C96" s="39">
        <v>5.5461668643690155E-2</v>
      </c>
      <c r="D96" s="45">
        <v>5.5331886519555951E-2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"COA TIER STRUCTURE ON "&amp;'OPTIONS - MARGIN INTERVALS'!A1</f>
        <v>COA TIER STRUCTURE ON MAY 21,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29"/>
      <c r="C6" s="95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29"/>
      <c r="C7" s="6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0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2" t="str">
        <f>"INTRA-COMMODITY SPREAD CHARGES - MONTHLY BUTTERFLY ON "&amp;'OPTIONS - MARGIN INTERVALS'!A1</f>
        <v>INTRA-COMMODITY SPREAD CHARGES - MONTHLY BUTTERFLY ON MAY 21, 2026</v>
      </c>
      <c r="B10" s="133"/>
      <c r="C10" s="133"/>
      <c r="D10" s="133"/>
      <c r="E10" s="13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41" t="s">
        <v>2</v>
      </c>
      <c r="C11" s="136" t="s">
        <v>3</v>
      </c>
      <c r="D11" s="136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42"/>
      <c r="C12" s="143"/>
      <c r="D12" s="14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644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2" t="str">
        <f>"INTRA-COMMODITY SPREAD CHARGES - INTER-MONTH STRATEGY ON "&amp;'OPTIONS - MARGIN INTERVALS'!A1</f>
        <v>INTRA-COMMODITY SPREAD CHARGES - INTER-MONTH STRATEGY ON MAY 21, 2026</v>
      </c>
      <c r="B16" s="133"/>
      <c r="C16" s="133"/>
      <c r="D16" s="133"/>
      <c r="E16" s="133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9" t="s">
        <v>0</v>
      </c>
      <c r="C17" s="136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40"/>
      <c r="C18" s="13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C17:C18"/>
    <mergeCell ref="A16:E16"/>
    <mergeCell ref="B17:B18"/>
    <mergeCell ref="A10:E10"/>
    <mergeCell ref="B11:B12"/>
    <mergeCell ref="C11:C12"/>
    <mergeCell ref="D11:D12"/>
    <mergeCell ref="B5:B8"/>
    <mergeCell ref="A1:E1"/>
    <mergeCell ref="A2:E2"/>
    <mergeCell ref="B3:B4"/>
    <mergeCell ref="C3:C4"/>
    <mergeCell ref="D3:D4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"CRA TIER STRUCTURE ON "&amp;'OPTIONS - MARGIN INTERVALS'!A1</f>
        <v>CRA TIER STRUCTURE ON MAY 21,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0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6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0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6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29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29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0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6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29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29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0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2" t="str">
        <f>"INTRA-COMMODITY SPREAD CHARGES - QUARTELY BUTTERFLY ON "&amp;'OPTIONS - MARGIN INTERVALS'!A1</f>
        <v>INTRA-COMMODITY SPREAD CHARGES - QUARTELY BUTTERFLY ON MAY 21, 2026</v>
      </c>
      <c r="B18" s="133"/>
      <c r="C18" s="133"/>
      <c r="D18" s="133"/>
      <c r="E18" s="13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41" t="s">
        <v>2</v>
      </c>
      <c r="C19" s="136" t="s">
        <v>3</v>
      </c>
      <c r="D19" s="136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42"/>
      <c r="C20" s="143"/>
      <c r="D20" s="14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198</v>
      </c>
      <c r="D23" s="13">
        <v>202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176</v>
      </c>
      <c r="D24" s="13">
        <v>174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279</v>
      </c>
      <c r="D25" s="13">
        <v>274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280</v>
      </c>
      <c r="D26" s="13">
        <v>277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160</v>
      </c>
      <c r="D27" s="13">
        <v>159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148</v>
      </c>
      <c r="D28" s="13">
        <v>148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246</v>
      </c>
      <c r="D29" s="13">
        <v>245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236</v>
      </c>
      <c r="D30" s="14">
        <v>235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2" t="str">
        <f>"INTRA-COMMODITY SPREAD CHARGES - SIX-MONTHLY BUTTERFLY ON "&amp;'OPTIONS - MARGIN INTERVALS'!A1</f>
        <v>INTRA-COMMODITY SPREAD CHARGES - SIX-MONTHLY BUTTERFLY ON MAY 21, 2026</v>
      </c>
      <c r="B32" s="133"/>
      <c r="C32" s="133"/>
      <c r="D32" s="133"/>
      <c r="E32" s="13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9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40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157</v>
      </c>
      <c r="D35" s="19">
        <v>166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124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263</v>
      </c>
      <c r="D37" s="19">
        <v>266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184</v>
      </c>
      <c r="D38" s="19">
        <v>188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141</v>
      </c>
      <c r="D39" s="19">
        <v>141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108</v>
      </c>
      <c r="D40" s="19">
        <v>109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92</v>
      </c>
      <c r="D41" s="19">
        <v>89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99</v>
      </c>
      <c r="D42" s="20">
        <v>98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2" t="str">
        <f>"INTRA-COMMODITY SPREAD CHARGES - NINE-MONTHLY BUTTERFLY ON "&amp;'OPTIONS - MARGIN INTERVALS'!A1</f>
        <v>INTRA-COMMODITY SPREAD CHARGES - NINE-MONTHLY BUTTERFLY ON MAY 21, 2026</v>
      </c>
      <c r="B44" s="133"/>
      <c r="C44" s="133"/>
      <c r="D44" s="133"/>
      <c r="E44" s="13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9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40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435</v>
      </c>
      <c r="D47" s="19">
        <v>441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202</v>
      </c>
      <c r="D48" s="19">
        <v>206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300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152</v>
      </c>
      <c r="D50" s="19">
        <v>156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193</v>
      </c>
      <c r="D51" s="19">
        <v>193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123</v>
      </c>
      <c r="D52" s="20">
        <v>123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2" t="str">
        <f>"INTRA-COMMODITY SPREAD CHARGES - YEARLY BUTTERFLY ON "&amp;'OPTIONS - MARGIN INTERVALS'!A1</f>
        <v>INTRA-COMMODITY SPREAD CHARGES - YEARLY BUTTERFLY ON MAY 21, 2026</v>
      </c>
      <c r="B54" s="133"/>
      <c r="C54" s="133"/>
      <c r="D54" s="133"/>
      <c r="E54" s="133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9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40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368</v>
      </c>
      <c r="D57" s="19">
        <v>375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213</v>
      </c>
      <c r="D58" s="19">
        <v>214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337</v>
      </c>
      <c r="D59" s="19">
        <v>341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175</v>
      </c>
      <c r="D60" s="20">
        <v>180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2" t="str">
        <f>"INTRA-COMMODITY SPREAD CHARGES - INTER-MONTH STRATEGY ON "&amp;'OPTIONS - MARGIN INTERVALS'!A1</f>
        <v>INTRA-COMMODITY SPREAD CHARGES - INTER-MONTH STRATEGY ON MAY 21, 2026</v>
      </c>
      <c r="B62" s="133"/>
      <c r="C62" s="133"/>
      <c r="D62" s="133"/>
      <c r="E62" s="133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9" t="s">
        <v>0</v>
      </c>
      <c r="B63" s="147">
        <v>1</v>
      </c>
      <c r="C63" s="147">
        <v>2</v>
      </c>
      <c r="D63" s="147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40"/>
      <c r="B64" s="148"/>
      <c r="C64" s="148">
        <v>2</v>
      </c>
      <c r="D64" s="148">
        <v>3</v>
      </c>
      <c r="E64" s="149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299</v>
      </c>
      <c r="C65" s="24">
        <v>311</v>
      </c>
      <c r="D65" s="25">
        <v>320</v>
      </c>
      <c r="E65" s="26">
        <v>325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238</v>
      </c>
      <c r="D66" s="29">
        <v>334</v>
      </c>
      <c r="E66" s="30">
        <v>435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258</v>
      </c>
      <c r="E67" s="30">
        <v>305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A54:E54"/>
    <mergeCell ref="B55:B56"/>
    <mergeCell ref="C55:C56"/>
    <mergeCell ref="D55:D56"/>
    <mergeCell ref="A62:E62"/>
    <mergeCell ref="A63:A64"/>
    <mergeCell ref="B63:B64"/>
    <mergeCell ref="C63:C64"/>
    <mergeCell ref="D63:D64"/>
    <mergeCell ref="E63:E6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B5:B6"/>
    <mergeCell ref="A1:E1"/>
    <mergeCell ref="A2:E2"/>
    <mergeCell ref="B3:B4"/>
    <mergeCell ref="C3:C4"/>
    <mergeCell ref="D3:D4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"SDV TIER STRUCTURE ON "&amp;'OPTIONS - MARGIN INTERVALS'!A1</f>
        <v>SDV TIER STRUCTURE ON MAY 21,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6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29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0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2" t="str">
        <f>"INTRA-COMMODITY SPREAD CHARGES - INTER-MONTH STRATEGY ON "&amp;'OPTIONS - MARGIN INTERVALS'!A1</f>
        <v>INTRA-COMMODITY SPREAD CHARGES - INTER-MONTH STRATEGY ON MAY 21, 2026</v>
      </c>
      <c r="B11" s="133"/>
      <c r="C11" s="133"/>
      <c r="D11" s="133"/>
      <c r="E11" s="133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9" t="s">
        <v>0</v>
      </c>
      <c r="B12" s="147">
        <v>1</v>
      </c>
      <c r="C12" s="147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40"/>
      <c r="B13" s="148"/>
      <c r="C13" s="148">
        <v>2</v>
      </c>
      <c r="D13" s="149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104</v>
      </c>
      <c r="D14" s="26">
        <v>148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151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A1:E1"/>
    <mergeCell ref="A2:E2"/>
    <mergeCell ref="B3:B4"/>
    <mergeCell ref="C3:C4"/>
    <mergeCell ref="D3:D4"/>
    <mergeCell ref="B7:B9"/>
    <mergeCell ref="A11:E11"/>
    <mergeCell ref="A12:A13"/>
    <mergeCell ref="B12:B13"/>
    <mergeCell ref="C12:C13"/>
    <mergeCell ref="D12:D13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"SXF TIER STRUCTURE ON "&amp;'OPTIONS - MARGIN INTERVALS'!A1</f>
        <v>SXF TIER STRUCTURE ON MAY 21,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"INTRA-COMMODITY SPREAD CHARGES - INTER-MONTH STRATEGY ON "&amp;'OPTIONS - MARGIN INTERVALS'!A1</f>
        <v>INTRA-COMMODITY SPREAD CHARGES - INTER-MONTH STRATEGY ON MAY 21,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1548</v>
      </c>
      <c r="D17" s="26">
        <v>2551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838</v>
      </c>
      <c r="D18" s="30">
        <v>1924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"AXF TIER STRUCTURE ON "&amp;'OPTIONS - MARGIN INTERVALS'!A1</f>
        <v>AXF TIER STRUCTURE ON MAY 21,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"INTRA-COMMODITY SPREAD CHARGES - INTER-MONTH STRATEGY ON "&amp;'OPTIONS - MARGIN INTERVALS'!A1</f>
        <v>INTRA-COMMODITY SPREAD CHARGES - INTER-MONTH STRATEGY ON MAY 21,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2163</v>
      </c>
      <c r="C17" s="24">
        <v>1995</v>
      </c>
      <c r="D17" s="26">
        <v>1758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2156</v>
      </c>
      <c r="D18" s="30">
        <v>1907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2167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2"/>
      <c r="B1" s="153"/>
      <c r="C1" s="153"/>
      <c r="D1" s="154"/>
    </row>
    <row r="2" spans="1:4" ht="50.1" customHeight="1" thickBot="1" x14ac:dyDescent="0.3">
      <c r="A2" s="155" t="str">
        <f>"INTRA-COMMODITY (Inter-Month) SPREAD CHARGES EFFECTIVE ON "&amp;'OPTIONS - MARGIN INTERVALS'!A1</f>
        <v>INTRA-COMMODITY (Inter-Month) SPREAD CHARGES EFFECTIVE ON MAY 21, 2026</v>
      </c>
      <c r="B2" s="156"/>
      <c r="C2" s="156"/>
      <c r="D2" s="157"/>
    </row>
    <row r="3" spans="1:4" ht="12.75" customHeight="1" x14ac:dyDescent="0.25">
      <c r="A3" s="158" t="s">
        <v>17</v>
      </c>
      <c r="B3" s="160" t="s">
        <v>12</v>
      </c>
      <c r="C3" s="160" t="s">
        <v>18</v>
      </c>
      <c r="D3" s="160" t="s">
        <v>19</v>
      </c>
    </row>
    <row r="4" spans="1:4" ht="30" customHeight="1" thickBot="1" x14ac:dyDescent="0.3">
      <c r="A4" s="159"/>
      <c r="B4" s="161"/>
      <c r="C4" s="161"/>
      <c r="D4" s="161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767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769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771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780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782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784</v>
      </c>
      <c r="C11" s="89">
        <v>200</v>
      </c>
      <c r="D11" s="90">
        <v>200</v>
      </c>
    </row>
    <row r="12" spans="1:4" x14ac:dyDescent="0.25">
      <c r="A12" s="65" t="s">
        <v>789</v>
      </c>
      <c r="B12" s="66" t="s">
        <v>790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792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794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796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800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802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804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806</v>
      </c>
      <c r="C19" s="67">
        <v>125</v>
      </c>
      <c r="D19" s="68">
        <v>125</v>
      </c>
    </row>
    <row r="20" spans="1:4" x14ac:dyDescent="0.25">
      <c r="A20" s="65" t="s">
        <v>807</v>
      </c>
      <c r="B20" s="69" t="s">
        <v>808</v>
      </c>
      <c r="C20" s="67">
        <v>100</v>
      </c>
      <c r="D20" s="70">
        <v>100</v>
      </c>
    </row>
    <row r="21" spans="1:4" x14ac:dyDescent="0.25">
      <c r="A21" s="65" t="s">
        <v>809</v>
      </c>
      <c r="B21" s="69" t="s">
        <v>810</v>
      </c>
      <c r="C21" s="67">
        <v>100</v>
      </c>
      <c r="D21" s="70">
        <v>100</v>
      </c>
    </row>
    <row r="22" spans="1:4" x14ac:dyDescent="0.25">
      <c r="A22" s="65" t="s">
        <v>811</v>
      </c>
      <c r="B22" s="69" t="s">
        <v>812</v>
      </c>
      <c r="C22" s="67">
        <v>100</v>
      </c>
      <c r="D22" s="70">
        <v>100</v>
      </c>
    </row>
    <row r="23" spans="1:4" x14ac:dyDescent="0.25">
      <c r="A23" s="65" t="s">
        <v>813</v>
      </c>
      <c r="B23" s="69" t="s">
        <v>814</v>
      </c>
      <c r="C23" s="67">
        <v>100</v>
      </c>
      <c r="D23" s="70">
        <v>100</v>
      </c>
    </row>
    <row r="24" spans="1:4" x14ac:dyDescent="0.25">
      <c r="A24" s="65" t="s">
        <v>815</v>
      </c>
      <c r="B24" s="69" t="s">
        <v>816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62" t="str">
        <f>"SHARE FUTURES INTRA-COMMODITY (Inter-Month) SPREAD CHARGES EFFECTIVE ON "&amp;'OPTIONS - MARGIN INTERVALS'!A1</f>
        <v>SHARE FUTURES INTRA-COMMODITY (Inter-Month) SPREAD CHARGES EFFECTIVE ON MAY 21, 2026</v>
      </c>
      <c r="B30" s="163"/>
      <c r="C30" s="163"/>
      <c r="D30" s="164"/>
    </row>
    <row r="31" spans="1:4" ht="15" customHeight="1" x14ac:dyDescent="0.25">
      <c r="A31" s="158" t="s">
        <v>17</v>
      </c>
      <c r="B31" s="160" t="s">
        <v>12</v>
      </c>
      <c r="C31" s="160" t="s">
        <v>18</v>
      </c>
      <c r="D31" s="160" t="s">
        <v>19</v>
      </c>
    </row>
    <row r="32" spans="1:4" ht="15.75" thickBot="1" x14ac:dyDescent="0.3">
      <c r="A32" s="159"/>
      <c r="B32" s="161"/>
      <c r="C32" s="161"/>
      <c r="D32" s="161"/>
    </row>
    <row r="33" spans="1:4" x14ac:dyDescent="0.25">
      <c r="A33" s="65" t="s">
        <v>817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409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325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381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327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375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377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566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419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429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435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385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439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447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449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407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629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582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604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685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373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737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733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30:D30"/>
    <mergeCell ref="A31:A32"/>
    <mergeCell ref="B31:B32"/>
    <mergeCell ref="C31:C32"/>
    <mergeCell ref="D31:D32"/>
    <mergeCell ref="A1:D1"/>
    <mergeCell ref="A2:D2"/>
    <mergeCell ref="A3:A4"/>
    <mergeCell ref="B3:B4"/>
    <mergeCell ref="C3:C4"/>
    <mergeCell ref="D3:D4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65"/>
      <c r="B1" s="166"/>
      <c r="C1" s="166"/>
      <c r="D1" s="166"/>
      <c r="E1" s="166"/>
    </row>
    <row r="2" spans="1:5" ht="60" customHeight="1" thickBot="1" x14ac:dyDescent="0.3">
      <c r="A2" s="167" t="str">
        <f>"INTEREST RATE FUTURES INTER-COMMODITY SPREAD CHARGES EFFECTIVE ON "&amp;'OPTIONS - MARGIN INTERVALS'!A1</f>
        <v>INTEREST RATE FUTURES INTER-COMMODITY SPREAD CHARGES EFFECTIVE ON MAY 21, 2026</v>
      </c>
      <c r="B2" s="168"/>
      <c r="C2" s="168"/>
      <c r="D2" s="168"/>
      <c r="E2" s="168"/>
    </row>
    <row r="3" spans="1:5" x14ac:dyDescent="0.25">
      <c r="A3" s="169" t="s">
        <v>24</v>
      </c>
      <c r="B3" s="170" t="s">
        <v>39</v>
      </c>
      <c r="C3" s="170" t="s">
        <v>40</v>
      </c>
      <c r="D3" s="172" t="s">
        <v>25</v>
      </c>
      <c r="E3" s="170" t="s">
        <v>26</v>
      </c>
    </row>
    <row r="4" spans="1:5" ht="34.5" customHeight="1" x14ac:dyDescent="0.25">
      <c r="A4" s="158"/>
      <c r="B4" s="171"/>
      <c r="C4" s="171"/>
      <c r="D4" s="160"/>
      <c r="E4" s="171"/>
    </row>
    <row r="5" spans="1:5" x14ac:dyDescent="0.25">
      <c r="A5" s="75" t="s">
        <v>976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979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7" t="str">
        <f>"INDEX, SECTORIAL AND SHARE FUTURES INTER-COMMODITY SPREAD CHARGES EFFECTIVE ON "&amp;'OPTIONS - MARGIN INTERVALS'!A1</f>
        <v>INDEX, SECTORIAL AND SHARE FUTURES INTER-COMMODITY SPREAD CHARGES EFFECTIVE ON MAY 21, 2026</v>
      </c>
      <c r="B17" s="168"/>
      <c r="C17" s="168"/>
      <c r="D17" s="168"/>
      <c r="E17" s="168"/>
    </row>
    <row r="18" spans="1:5" ht="12.75" customHeight="1" x14ac:dyDescent="0.25">
      <c r="A18" s="169" t="s">
        <v>24</v>
      </c>
      <c r="B18" s="170" t="s">
        <v>39</v>
      </c>
      <c r="C18" s="170" t="s">
        <v>40</v>
      </c>
      <c r="D18" s="172" t="s">
        <v>25</v>
      </c>
      <c r="E18" s="170" t="s">
        <v>26</v>
      </c>
    </row>
    <row r="19" spans="1:5" ht="45.75" customHeight="1" x14ac:dyDescent="0.25">
      <c r="A19" s="158"/>
      <c r="B19" s="171"/>
      <c r="C19" s="171"/>
      <c r="D19" s="160"/>
      <c r="E19" s="171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991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2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20</v>
      </c>
      <c r="D33" s="76">
        <v>0.88</v>
      </c>
      <c r="E33" s="77">
        <v>0.88</v>
      </c>
    </row>
    <row r="34" spans="1:5" x14ac:dyDescent="0.25">
      <c r="A34" s="75" t="s">
        <v>997</v>
      </c>
      <c r="B34" s="98">
        <v>1</v>
      </c>
      <c r="C34" s="99">
        <v>17</v>
      </c>
      <c r="D34" s="76">
        <v>0.88</v>
      </c>
      <c r="E34" s="77">
        <v>0.88</v>
      </c>
    </row>
    <row r="35" spans="1:5" x14ac:dyDescent="0.25">
      <c r="A35" s="75" t="s">
        <v>998</v>
      </c>
      <c r="B35" s="98">
        <v>1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4</v>
      </c>
      <c r="C36" s="99">
        <v>1</v>
      </c>
      <c r="D36" s="76">
        <v>0.88</v>
      </c>
      <c r="E36" s="77">
        <v>0.88</v>
      </c>
    </row>
    <row r="37" spans="1:5" x14ac:dyDescent="0.25">
      <c r="A37" s="75" t="s">
        <v>1000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3</v>
      </c>
      <c r="D44" s="76">
        <v>0.85</v>
      </c>
      <c r="E44" s="77">
        <v>0.85</v>
      </c>
    </row>
    <row r="45" spans="1:5" x14ac:dyDescent="0.25">
      <c r="A45" s="75" t="s">
        <v>1008</v>
      </c>
      <c r="B45" s="98">
        <v>1</v>
      </c>
      <c r="C45" s="99">
        <v>16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2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2</v>
      </c>
      <c r="C47" s="99">
        <v>1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1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0.82000000000000006</v>
      </c>
      <c r="E51" s="77">
        <v>0.82000000000000006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0.79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0.78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0.78</v>
      </c>
      <c r="E55" s="77">
        <v>0.77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1</v>
      </c>
      <c r="C60" s="99">
        <v>34</v>
      </c>
      <c r="D60" s="76">
        <v>0.71</v>
      </c>
      <c r="E60" s="77">
        <v>0.71</v>
      </c>
    </row>
    <row r="61" spans="1:5" x14ac:dyDescent="0.25">
      <c r="A61" s="75" t="s">
        <v>1024</v>
      </c>
      <c r="B61" s="98">
        <v>1</v>
      </c>
      <c r="C61" s="99">
        <v>4</v>
      </c>
      <c r="D61" s="76">
        <v>0.71</v>
      </c>
      <c r="E61" s="77">
        <v>0.71</v>
      </c>
    </row>
    <row r="62" spans="1:5" x14ac:dyDescent="0.25">
      <c r="A62" s="75" t="s">
        <v>1025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3</v>
      </c>
      <c r="C63" s="99">
        <v>1</v>
      </c>
      <c r="D63" s="76">
        <v>0.72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1028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1029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1034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1035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1036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1038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1039</v>
      </c>
      <c r="B76" s="98">
        <v>1</v>
      </c>
      <c r="C76" s="99">
        <v>10</v>
      </c>
      <c r="D76" s="76">
        <v>0.67</v>
      </c>
      <c r="E76" s="77">
        <v>0.67</v>
      </c>
    </row>
    <row r="77" spans="1:5" x14ac:dyDescent="0.25">
      <c r="A77" s="75" t="s">
        <v>1040</v>
      </c>
      <c r="B77" s="98">
        <v>1</v>
      </c>
      <c r="C77" s="99">
        <v>39</v>
      </c>
      <c r="D77" s="76">
        <v>0.67</v>
      </c>
      <c r="E77" s="77">
        <v>0.67</v>
      </c>
    </row>
    <row r="78" spans="1:5" x14ac:dyDescent="0.25">
      <c r="A78" s="75" t="s">
        <v>1041</v>
      </c>
      <c r="B78" s="98">
        <v>9</v>
      </c>
      <c r="C78" s="99">
        <v>1</v>
      </c>
      <c r="D78" s="76">
        <v>0.67</v>
      </c>
      <c r="E78" s="77">
        <v>0.67</v>
      </c>
    </row>
    <row r="79" spans="1:5" x14ac:dyDescent="0.25">
      <c r="A79" s="75" t="s">
        <v>1042</v>
      </c>
      <c r="B79" s="98">
        <v>2</v>
      </c>
      <c r="C79" s="99">
        <v>1</v>
      </c>
      <c r="D79" s="76">
        <v>0.67</v>
      </c>
      <c r="E79" s="77">
        <v>0.67</v>
      </c>
    </row>
    <row r="80" spans="1:5" x14ac:dyDescent="0.25">
      <c r="A80" s="75" t="s">
        <v>1043</v>
      </c>
      <c r="B80" s="98">
        <v>1</v>
      </c>
      <c r="C80" s="99">
        <v>2</v>
      </c>
      <c r="D80" s="76">
        <v>0.66</v>
      </c>
      <c r="E80" s="77">
        <v>0.66</v>
      </c>
    </row>
    <row r="81" spans="1:5" x14ac:dyDescent="0.25">
      <c r="A81" s="75" t="s">
        <v>1044</v>
      </c>
      <c r="B81" s="98">
        <v>1</v>
      </c>
      <c r="C81" s="99">
        <v>6</v>
      </c>
      <c r="D81" s="76">
        <v>0.66</v>
      </c>
      <c r="E81" s="77">
        <v>0.66</v>
      </c>
    </row>
    <row r="82" spans="1:5" x14ac:dyDescent="0.25">
      <c r="A82" s="75" t="s">
        <v>1045</v>
      </c>
      <c r="B82" s="98">
        <v>1</v>
      </c>
      <c r="C82" s="99">
        <v>34</v>
      </c>
      <c r="D82" s="76">
        <v>0.66</v>
      </c>
      <c r="E82" s="77">
        <v>0.66</v>
      </c>
    </row>
    <row r="83" spans="1:5" x14ac:dyDescent="0.25">
      <c r="A83" s="75" t="s">
        <v>1046</v>
      </c>
      <c r="B83" s="98">
        <v>1</v>
      </c>
      <c r="C83" s="99">
        <v>10</v>
      </c>
      <c r="D83" s="76">
        <v>0.66</v>
      </c>
      <c r="E83" s="77">
        <v>0.66</v>
      </c>
    </row>
    <row r="84" spans="1:5" x14ac:dyDescent="0.25">
      <c r="A84" s="75" t="s">
        <v>1047</v>
      </c>
      <c r="B84" s="98">
        <v>9</v>
      </c>
      <c r="C84" s="99">
        <v>1</v>
      </c>
      <c r="D84" s="76">
        <v>0.66</v>
      </c>
      <c r="E84" s="77">
        <v>0.66</v>
      </c>
    </row>
    <row r="85" spans="1:5" x14ac:dyDescent="0.25">
      <c r="A85" s="75" t="s">
        <v>1048</v>
      </c>
      <c r="B85" s="98">
        <v>3</v>
      </c>
      <c r="C85" s="99">
        <v>1</v>
      </c>
      <c r="D85" s="76">
        <v>0.65</v>
      </c>
      <c r="E85" s="77">
        <v>0.65</v>
      </c>
    </row>
    <row r="86" spans="1:5" x14ac:dyDescent="0.25">
      <c r="A86" s="75" t="s">
        <v>1049</v>
      </c>
      <c r="B86" s="98">
        <v>1</v>
      </c>
      <c r="C86" s="99">
        <v>12</v>
      </c>
      <c r="D86" s="76">
        <v>0.65</v>
      </c>
      <c r="E86" s="77">
        <v>0.65</v>
      </c>
    </row>
    <row r="87" spans="1:5" x14ac:dyDescent="0.25">
      <c r="A87" s="75" t="s">
        <v>1050</v>
      </c>
      <c r="B87" s="98">
        <v>1</v>
      </c>
      <c r="C87" s="99">
        <v>46</v>
      </c>
      <c r="D87" s="76">
        <v>0.65</v>
      </c>
      <c r="E87" s="77">
        <v>0.65</v>
      </c>
    </row>
    <row r="88" spans="1:5" x14ac:dyDescent="0.25">
      <c r="A88" s="75" t="s">
        <v>1051</v>
      </c>
      <c r="B88" s="98">
        <v>1</v>
      </c>
      <c r="C88" s="99">
        <v>12</v>
      </c>
      <c r="D88" s="76">
        <v>0.65</v>
      </c>
      <c r="E88" s="77">
        <v>0.65</v>
      </c>
    </row>
    <row r="89" spans="1:5" x14ac:dyDescent="0.25">
      <c r="A89" s="75" t="s">
        <v>1052</v>
      </c>
      <c r="B89" s="98">
        <v>2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1053</v>
      </c>
      <c r="B90" s="98">
        <v>1</v>
      </c>
      <c r="C90" s="99">
        <v>2</v>
      </c>
      <c r="D90" s="76">
        <v>0.65</v>
      </c>
      <c r="E90" s="77">
        <v>0.65</v>
      </c>
    </row>
    <row r="91" spans="1:5" x14ac:dyDescent="0.25">
      <c r="A91" s="75" t="s">
        <v>1054</v>
      </c>
      <c r="B91" s="98">
        <v>1</v>
      </c>
      <c r="C91" s="99">
        <v>2</v>
      </c>
      <c r="D91" s="76">
        <v>0.64</v>
      </c>
      <c r="E91" s="77">
        <v>0.64</v>
      </c>
    </row>
    <row r="92" spans="1:5" x14ac:dyDescent="0.25">
      <c r="A92" s="75" t="s">
        <v>1055</v>
      </c>
      <c r="B92" s="98">
        <v>1</v>
      </c>
      <c r="C92" s="99">
        <v>143</v>
      </c>
      <c r="D92" s="76">
        <v>0.63</v>
      </c>
      <c r="E92" s="77">
        <v>0.64</v>
      </c>
    </row>
    <row r="93" spans="1:5" x14ac:dyDescent="0.25">
      <c r="A93" s="75" t="s">
        <v>1056</v>
      </c>
      <c r="B93" s="98">
        <v>1</v>
      </c>
      <c r="C93" s="99">
        <v>41</v>
      </c>
      <c r="D93" s="76">
        <v>0.64</v>
      </c>
      <c r="E93" s="77">
        <v>0.64</v>
      </c>
    </row>
    <row r="94" spans="1:5" x14ac:dyDescent="0.25">
      <c r="A94" s="75" t="s">
        <v>1057</v>
      </c>
      <c r="B94" s="98">
        <v>2</v>
      </c>
      <c r="C94" s="99">
        <v>1</v>
      </c>
      <c r="D94" s="76">
        <v>0.65</v>
      </c>
      <c r="E94" s="77">
        <v>0.64</v>
      </c>
    </row>
    <row r="95" spans="1:5" x14ac:dyDescent="0.25">
      <c r="A95" s="75" t="s">
        <v>1058</v>
      </c>
      <c r="B95" s="98">
        <v>1</v>
      </c>
      <c r="C95" s="99">
        <v>2</v>
      </c>
      <c r="D95" s="76">
        <v>0.65</v>
      </c>
      <c r="E95" s="77">
        <v>0.64</v>
      </c>
    </row>
    <row r="96" spans="1:5" x14ac:dyDescent="0.25">
      <c r="A96" s="75" t="s">
        <v>1059</v>
      </c>
      <c r="B96" s="98">
        <v>1</v>
      </c>
      <c r="C96" s="99">
        <v>2</v>
      </c>
      <c r="D96" s="76">
        <v>0.63</v>
      </c>
      <c r="E96" s="77">
        <v>0.63</v>
      </c>
    </row>
    <row r="97" spans="1:5" x14ac:dyDescent="0.25">
      <c r="A97" s="75" t="s">
        <v>1060</v>
      </c>
      <c r="B97" s="98">
        <v>1</v>
      </c>
      <c r="C97" s="99">
        <v>4</v>
      </c>
      <c r="D97" s="76">
        <v>0.63</v>
      </c>
      <c r="E97" s="77">
        <v>0.63</v>
      </c>
    </row>
    <row r="98" spans="1:5" x14ac:dyDescent="0.25">
      <c r="A98" s="75" t="s">
        <v>1061</v>
      </c>
      <c r="B98" s="98">
        <v>1</v>
      </c>
      <c r="C98" s="99">
        <v>30</v>
      </c>
      <c r="D98" s="76">
        <v>0.63</v>
      </c>
      <c r="E98" s="77">
        <v>0.63</v>
      </c>
    </row>
    <row r="99" spans="1:5" x14ac:dyDescent="0.25">
      <c r="A99" s="75" t="s">
        <v>1062</v>
      </c>
      <c r="B99" s="98">
        <v>1</v>
      </c>
      <c r="C99" s="99">
        <v>7</v>
      </c>
      <c r="D99" s="76">
        <v>0.63</v>
      </c>
      <c r="E99" s="77">
        <v>0.63</v>
      </c>
    </row>
    <row r="100" spans="1:5" x14ac:dyDescent="0.25">
      <c r="A100" s="75" t="s">
        <v>1063</v>
      </c>
      <c r="B100" s="98">
        <v>1</v>
      </c>
      <c r="C100" s="99">
        <v>3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2</v>
      </c>
      <c r="C101" s="99">
        <v>1</v>
      </c>
      <c r="D101" s="76">
        <v>0.64</v>
      </c>
      <c r="E101" s="77">
        <v>0.63</v>
      </c>
    </row>
    <row r="102" spans="1:5" x14ac:dyDescent="0.25">
      <c r="A102" s="75" t="s">
        <v>1065</v>
      </c>
      <c r="B102" s="98">
        <v>5</v>
      </c>
      <c r="C102" s="99">
        <v>1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2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1</v>
      </c>
      <c r="D104" s="76">
        <v>0.61</v>
      </c>
      <c r="E104" s="77">
        <v>0.62</v>
      </c>
    </row>
    <row r="105" spans="1:5" x14ac:dyDescent="0.25">
      <c r="A105" s="75" t="s">
        <v>1068</v>
      </c>
      <c r="B105" s="98">
        <v>1</v>
      </c>
      <c r="C105" s="99">
        <v>16</v>
      </c>
      <c r="D105" s="76">
        <v>0.62</v>
      </c>
      <c r="E105" s="77">
        <v>0.62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0.62</v>
      </c>
      <c r="E106" s="77">
        <v>0.62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0.62</v>
      </c>
      <c r="E107" s="77">
        <v>0.62</v>
      </c>
    </row>
    <row r="108" spans="1:5" x14ac:dyDescent="0.25">
      <c r="A108" s="75" t="s">
        <v>1071</v>
      </c>
      <c r="B108" s="98">
        <v>2</v>
      </c>
      <c r="C108" s="99">
        <v>1</v>
      </c>
      <c r="D108" s="76">
        <v>0.61</v>
      </c>
      <c r="E108" s="77">
        <v>0.61</v>
      </c>
    </row>
    <row r="109" spans="1:5" x14ac:dyDescent="0.25">
      <c r="A109" s="75" t="s">
        <v>1072</v>
      </c>
      <c r="B109" s="98">
        <v>1</v>
      </c>
      <c r="C109" s="99">
        <v>1</v>
      </c>
      <c r="D109" s="76">
        <v>0.61</v>
      </c>
      <c r="E109" s="77">
        <v>0.61</v>
      </c>
    </row>
    <row r="110" spans="1:5" x14ac:dyDescent="0.25">
      <c r="A110" s="75" t="s">
        <v>1073</v>
      </c>
      <c r="B110" s="98">
        <v>1</v>
      </c>
      <c r="C110" s="99">
        <v>6</v>
      </c>
      <c r="D110" s="76">
        <v>0.61</v>
      </c>
      <c r="E110" s="77">
        <v>0.61</v>
      </c>
    </row>
    <row r="111" spans="1:5" x14ac:dyDescent="0.25">
      <c r="A111" s="75" t="s">
        <v>1074</v>
      </c>
      <c r="B111" s="98">
        <v>1</v>
      </c>
      <c r="C111" s="99">
        <v>28</v>
      </c>
      <c r="D111" s="76">
        <v>0.61</v>
      </c>
      <c r="E111" s="77">
        <v>0.61</v>
      </c>
    </row>
    <row r="112" spans="1:5" x14ac:dyDescent="0.25">
      <c r="A112" s="75" t="s">
        <v>1075</v>
      </c>
      <c r="B112" s="98">
        <v>1</v>
      </c>
      <c r="C112" s="99">
        <v>20</v>
      </c>
      <c r="D112" s="76">
        <v>0.62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1</v>
      </c>
      <c r="D113" s="76">
        <v>0.61</v>
      </c>
      <c r="E113" s="77">
        <v>0.6</v>
      </c>
    </row>
    <row r="114" spans="1:5" x14ac:dyDescent="0.25">
      <c r="A114" s="75" t="s">
        <v>1077</v>
      </c>
      <c r="B114" s="98">
        <v>1</v>
      </c>
      <c r="C114" s="99">
        <v>1</v>
      </c>
      <c r="D114" s="76">
        <v>0.6</v>
      </c>
      <c r="E114" s="77">
        <v>0.6</v>
      </c>
    </row>
    <row r="115" spans="1:5" x14ac:dyDescent="0.25">
      <c r="A115" s="75" t="s">
        <v>1078</v>
      </c>
      <c r="B115" s="98">
        <v>1</v>
      </c>
      <c r="C115" s="99">
        <v>3</v>
      </c>
      <c r="D115" s="76">
        <v>0.59</v>
      </c>
      <c r="E115" s="77">
        <v>0.59</v>
      </c>
    </row>
    <row r="116" spans="1:5" x14ac:dyDescent="0.25">
      <c r="A116" s="75" t="s">
        <v>1079</v>
      </c>
      <c r="B116" s="98">
        <v>1</v>
      </c>
      <c r="C116" s="99">
        <v>34</v>
      </c>
      <c r="D116" s="76">
        <v>0.59</v>
      </c>
      <c r="E116" s="77">
        <v>0.59</v>
      </c>
    </row>
    <row r="117" spans="1:5" x14ac:dyDescent="0.25">
      <c r="A117" s="75" t="s">
        <v>1080</v>
      </c>
      <c r="B117" s="98">
        <v>1</v>
      </c>
      <c r="C117" s="99">
        <v>18</v>
      </c>
      <c r="D117" s="76">
        <v>0.6</v>
      </c>
      <c r="E117" s="77">
        <v>0.59</v>
      </c>
    </row>
    <row r="118" spans="1:5" x14ac:dyDescent="0.25">
      <c r="A118" s="75" t="s">
        <v>1081</v>
      </c>
      <c r="B118" s="98">
        <v>6</v>
      </c>
      <c r="C118" s="99">
        <v>1</v>
      </c>
      <c r="D118" s="76">
        <v>0.59</v>
      </c>
      <c r="E118" s="77">
        <v>0.59</v>
      </c>
    </row>
    <row r="119" spans="1:5" x14ac:dyDescent="0.25">
      <c r="A119" s="75" t="s">
        <v>1082</v>
      </c>
      <c r="B119" s="98">
        <v>2</v>
      </c>
      <c r="C119" s="99">
        <v>1</v>
      </c>
      <c r="D119" s="76">
        <v>0.57999999999999996</v>
      </c>
      <c r="E119" s="77">
        <v>0.57999999999999996</v>
      </c>
    </row>
    <row r="120" spans="1:5" x14ac:dyDescent="0.25">
      <c r="A120" s="75" t="s">
        <v>1083</v>
      </c>
      <c r="B120" s="98">
        <v>1</v>
      </c>
      <c r="C120" s="99">
        <v>19</v>
      </c>
      <c r="D120" s="76">
        <v>0.57999999999999996</v>
      </c>
      <c r="E120" s="77">
        <v>0.57999999999999996</v>
      </c>
    </row>
    <row r="121" spans="1:5" x14ac:dyDescent="0.25">
      <c r="A121" s="75" t="s">
        <v>1084</v>
      </c>
      <c r="B121" s="98">
        <v>1</v>
      </c>
      <c r="C121" s="99">
        <v>59</v>
      </c>
      <c r="D121" s="76">
        <v>0.57999999999999996</v>
      </c>
      <c r="E121" s="77">
        <v>0.57999999999999996</v>
      </c>
    </row>
    <row r="122" spans="1:5" x14ac:dyDescent="0.25">
      <c r="A122" s="75" t="s">
        <v>1085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1086</v>
      </c>
      <c r="B123" s="98">
        <v>1</v>
      </c>
      <c r="C123" s="99">
        <v>5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14</v>
      </c>
      <c r="D124" s="76">
        <v>0.57999999999999996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2</v>
      </c>
      <c r="D125" s="76">
        <v>0.56000000000000005</v>
      </c>
      <c r="E125" s="77">
        <v>0.56000000000000005</v>
      </c>
    </row>
    <row r="126" spans="1:5" x14ac:dyDescent="0.25">
      <c r="A126" s="75" t="s">
        <v>1089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1093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1094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9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4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4</v>
      </c>
      <c r="D137" s="76">
        <v>0.56000000000000005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2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36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2</v>
      </c>
      <c r="C147" s="99">
        <v>1</v>
      </c>
      <c r="D147" s="76">
        <v>0.52</v>
      </c>
      <c r="E147" s="77">
        <v>0.52</v>
      </c>
    </row>
    <row r="148" spans="1:5" x14ac:dyDescent="0.25">
      <c r="A148" s="75" t="s">
        <v>1111</v>
      </c>
      <c r="B148" s="98">
        <v>1</v>
      </c>
      <c r="C148" s="99">
        <v>39</v>
      </c>
      <c r="D148" s="76">
        <v>0.53</v>
      </c>
      <c r="E148" s="77">
        <v>0.52</v>
      </c>
    </row>
    <row r="149" spans="1:5" x14ac:dyDescent="0.25">
      <c r="A149" s="75" t="s">
        <v>1112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1113</v>
      </c>
      <c r="B150" s="98">
        <v>1</v>
      </c>
      <c r="C150" s="99">
        <v>36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1</v>
      </c>
      <c r="D151" s="76">
        <v>0.51</v>
      </c>
      <c r="E151" s="77">
        <v>0.51</v>
      </c>
    </row>
    <row r="152" spans="1:5" x14ac:dyDescent="0.25">
      <c r="A152" s="75" t="s">
        <v>1115</v>
      </c>
      <c r="B152" s="98">
        <v>1</v>
      </c>
      <c r="C152" s="99">
        <v>2</v>
      </c>
      <c r="D152" s="76">
        <v>0.51</v>
      </c>
      <c r="E152" s="77">
        <v>0.51</v>
      </c>
    </row>
    <row r="153" spans="1:5" x14ac:dyDescent="0.25">
      <c r="A153" s="75" t="s">
        <v>1116</v>
      </c>
      <c r="B153" s="98">
        <v>1</v>
      </c>
      <c r="C153" s="99">
        <v>6</v>
      </c>
      <c r="D153" s="76">
        <v>0.52</v>
      </c>
      <c r="E153" s="77">
        <v>0.51</v>
      </c>
    </row>
    <row r="154" spans="1:5" x14ac:dyDescent="0.25">
      <c r="A154" s="75" t="s">
        <v>1117</v>
      </c>
      <c r="B154" s="98">
        <v>1</v>
      </c>
      <c r="C154" s="99">
        <v>4</v>
      </c>
      <c r="D154" s="76">
        <v>0.51</v>
      </c>
      <c r="E154" s="77">
        <v>0.51</v>
      </c>
    </row>
    <row r="155" spans="1:5" x14ac:dyDescent="0.25">
      <c r="A155" s="75" t="s">
        <v>1118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1119</v>
      </c>
      <c r="B156" s="98">
        <v>1</v>
      </c>
      <c r="C156" s="99">
        <v>6</v>
      </c>
      <c r="D156" s="76">
        <v>0.5</v>
      </c>
      <c r="E156" s="77">
        <v>0.5</v>
      </c>
    </row>
    <row r="157" spans="1:5" x14ac:dyDescent="0.25">
      <c r="A157" s="75" t="s">
        <v>1120</v>
      </c>
      <c r="B157" s="98">
        <v>1</v>
      </c>
      <c r="C157" s="99">
        <v>4</v>
      </c>
      <c r="D157" s="76">
        <v>0.51</v>
      </c>
      <c r="E157" s="77">
        <v>0.5</v>
      </c>
    </row>
    <row r="158" spans="1:5" x14ac:dyDescent="0.25">
      <c r="A158" s="75" t="s">
        <v>1121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1122</v>
      </c>
      <c r="B159" s="98">
        <v>4</v>
      </c>
      <c r="C159" s="99">
        <v>1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2</v>
      </c>
      <c r="C160" s="99">
        <v>1</v>
      </c>
      <c r="D160" s="76">
        <v>0.49</v>
      </c>
      <c r="E160" s="77">
        <v>0.49</v>
      </c>
    </row>
    <row r="161" spans="1:5" x14ac:dyDescent="0.25">
      <c r="A161" s="75" t="s">
        <v>1124</v>
      </c>
      <c r="B161" s="98">
        <v>1</v>
      </c>
      <c r="C161" s="99">
        <v>17</v>
      </c>
      <c r="D161" s="76">
        <v>0.49</v>
      </c>
      <c r="E161" s="77">
        <v>0.49</v>
      </c>
    </row>
    <row r="162" spans="1:5" x14ac:dyDescent="0.25">
      <c r="A162" s="75" t="s">
        <v>1125</v>
      </c>
      <c r="B162" s="98">
        <v>1</v>
      </c>
      <c r="C162" s="99">
        <v>10</v>
      </c>
      <c r="D162" s="76">
        <v>0.49</v>
      </c>
      <c r="E162" s="77">
        <v>0.49</v>
      </c>
    </row>
    <row r="163" spans="1:5" x14ac:dyDescent="0.25">
      <c r="A163" s="75" t="s">
        <v>1126</v>
      </c>
      <c r="B163" s="98">
        <v>1</v>
      </c>
      <c r="C163" s="99">
        <v>4</v>
      </c>
      <c r="D163" s="76">
        <v>0.49</v>
      </c>
      <c r="E163" s="77">
        <v>0.49</v>
      </c>
    </row>
    <row r="164" spans="1:5" x14ac:dyDescent="0.25">
      <c r="A164" s="75" t="s">
        <v>1127</v>
      </c>
      <c r="B164" s="98">
        <v>1</v>
      </c>
      <c r="C164" s="99">
        <v>6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4</v>
      </c>
      <c r="C165" s="99">
        <v>1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1</v>
      </c>
      <c r="D166" s="76">
        <v>0.49</v>
      </c>
      <c r="E166" s="77">
        <v>0.49</v>
      </c>
    </row>
    <row r="167" spans="1:5" x14ac:dyDescent="0.25">
      <c r="A167" s="75" t="s">
        <v>1130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1131</v>
      </c>
      <c r="B168" s="98">
        <v>2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1132</v>
      </c>
      <c r="B169" s="98">
        <v>1</v>
      </c>
      <c r="C169" s="99">
        <v>55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1</v>
      </c>
      <c r="C170" s="99">
        <v>8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7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13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3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4</v>
      </c>
      <c r="D175" s="76">
        <v>0.49</v>
      </c>
      <c r="E175" s="77">
        <v>0.48</v>
      </c>
    </row>
    <row r="176" spans="1:5" x14ac:dyDescent="0.25">
      <c r="A176" s="75" t="s">
        <v>1139</v>
      </c>
      <c r="B176" s="98">
        <v>3</v>
      </c>
      <c r="C176" s="99">
        <v>1</v>
      </c>
      <c r="D176" s="76">
        <v>0.46</v>
      </c>
      <c r="E176" s="77">
        <v>0.47000000000000003</v>
      </c>
    </row>
    <row r="177" spans="1:5" x14ac:dyDescent="0.25">
      <c r="A177" s="75" t="s">
        <v>1140</v>
      </c>
      <c r="B177" s="98">
        <v>1</v>
      </c>
      <c r="C177" s="99">
        <v>19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35</v>
      </c>
      <c r="D179" s="76">
        <v>0.46</v>
      </c>
      <c r="E179" s="77">
        <v>0.47000000000000003</v>
      </c>
    </row>
    <row r="180" spans="1:5" x14ac:dyDescent="0.25">
      <c r="A180" s="75" t="s">
        <v>1143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1144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1145</v>
      </c>
      <c r="B182" s="98">
        <v>1</v>
      </c>
      <c r="C182" s="99">
        <v>2</v>
      </c>
      <c r="D182" s="76">
        <v>0.44</v>
      </c>
      <c r="E182" s="77">
        <v>0.46</v>
      </c>
    </row>
    <row r="183" spans="1:5" x14ac:dyDescent="0.25">
      <c r="A183" s="75" t="s">
        <v>1146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5</v>
      </c>
      <c r="D184" s="76">
        <v>0.45</v>
      </c>
      <c r="E184" s="77">
        <v>0.46</v>
      </c>
    </row>
    <row r="185" spans="1:5" x14ac:dyDescent="0.25">
      <c r="A185" s="75" t="s">
        <v>1148</v>
      </c>
      <c r="B185" s="98">
        <v>1</v>
      </c>
      <c r="C185" s="99">
        <v>18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7</v>
      </c>
      <c r="D186" s="76">
        <v>0.47000000000000003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1154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1155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1156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7</v>
      </c>
      <c r="D194" s="76">
        <v>0.46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27</v>
      </c>
      <c r="D195" s="76">
        <v>0.45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0.44</v>
      </c>
      <c r="E196" s="77">
        <v>0.44</v>
      </c>
    </row>
    <row r="197" spans="1:5" x14ac:dyDescent="0.25">
      <c r="A197" s="75" t="s">
        <v>1160</v>
      </c>
      <c r="B197" s="98">
        <v>1</v>
      </c>
      <c r="C197" s="99">
        <v>7</v>
      </c>
      <c r="D197" s="76">
        <v>0.45</v>
      </c>
      <c r="E197" s="77">
        <v>0.44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1</v>
      </c>
      <c r="C202" s="99">
        <v>8</v>
      </c>
      <c r="D202" s="76">
        <v>0.43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1167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8</v>
      </c>
      <c r="C207" s="99">
        <v>1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</v>
      </c>
      <c r="D246" s="76">
        <v>0.22</v>
      </c>
      <c r="E246" s="77">
        <v>0.23</v>
      </c>
    </row>
    <row r="247" spans="1:5" x14ac:dyDescent="0.25">
      <c r="A247" s="75" t="s">
        <v>1210</v>
      </c>
      <c r="B247" s="98">
        <v>1</v>
      </c>
      <c r="C247" s="99">
        <v>4</v>
      </c>
      <c r="D247" s="76">
        <v>0.22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1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</v>
      </c>
      <c r="C249" s="99">
        <v>2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1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3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10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1217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7:E17"/>
    <mergeCell ref="A18:A19"/>
    <mergeCell ref="B18:B19"/>
    <mergeCell ref="C18:C19"/>
    <mergeCell ref="D18:D19"/>
    <mergeCell ref="E18:E19"/>
    <mergeCell ref="A1:E1"/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tabSelected="1" view="pageBreakPreview" topLeftCell="A68" zoomScaleNormal="100" zoomScaleSheetLayoutView="100" workbookViewId="0">
      <selection activeCell="C97" sqref="C97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1224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21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8.2649183752390748E-2</v>
      </c>
      <c r="D5" s="40">
        <v>8.2349238877796702E-2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0.17300181301611711</v>
      </c>
      <c r="D6" s="45">
        <v>0.17289240860613964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0.12600795964851408</v>
      </c>
      <c r="D7" s="50">
        <v>0.12600227804328146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0.15633886904024624</v>
      </c>
      <c r="D8" s="50">
        <v>0.15627959294203803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0.15261081421196709</v>
      </c>
      <c r="D9" s="50">
        <v>0.15257602492468342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0.25616325616174218</v>
      </c>
      <c r="D10" s="50">
        <v>0.25611615103049717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5.7151925198082168E-2</v>
      </c>
      <c r="D11" s="50">
        <v>5.7056180227388946E-2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0.15674225177144491</v>
      </c>
      <c r="D12" s="50">
        <v>0.15684806096215403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9.4602500143724691E-2</v>
      </c>
      <c r="D13" s="50">
        <v>9.4442380844057122E-2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1225</v>
      </c>
      <c r="C14" s="39">
        <v>0.15677335915359264</v>
      </c>
      <c r="D14" s="50">
        <v>0.15714350152951395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1226</v>
      </c>
      <c r="C15" s="39">
        <v>0.19647247336336576</v>
      </c>
      <c r="D15" s="50">
        <v>0.19718498299051207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0.22147707213705825</v>
      </c>
      <c r="D16" s="50">
        <v>0.22288618088535406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0.12045423502127911</v>
      </c>
      <c r="D17" s="50">
        <v>0.1200684722241349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0.17956383772754828</v>
      </c>
      <c r="D18" s="50">
        <v>0.1798388977084108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5.8394856448401797E-2</v>
      </c>
      <c r="D19" s="50">
        <v>5.8391291489822389E-2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0.12470673303462003</v>
      </c>
      <c r="D20" s="50">
        <v>0.12532710889677973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6.7896420061740737E-2</v>
      </c>
      <c r="D21" s="50">
        <v>6.7887696672920814E-2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0.13973727060657054</v>
      </c>
      <c r="D22" s="50">
        <v>0.13972519268242967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0.20460436675213706</v>
      </c>
      <c r="D23" s="50">
        <v>0.20406457897326269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0.10834496713532737</v>
      </c>
      <c r="D24" s="50">
        <v>0.1082479484825327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0.1354154875975111</v>
      </c>
      <c r="D25" s="50">
        <v>0.13520372058841429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0.1120542520161705</v>
      </c>
      <c r="D26" s="50">
        <v>0.11179038487541212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1227</v>
      </c>
      <c r="C27" s="39">
        <v>0.13326972923376404</v>
      </c>
      <c r="D27" s="50">
        <v>0.13443206132152188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0.17787727143125992</v>
      </c>
      <c r="D28" s="50">
        <v>0.17815199545010943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0.22704009631840311</v>
      </c>
      <c r="D29" s="50">
        <v>0.2281343969832503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0.12870598737521868</v>
      </c>
      <c r="D30" s="50">
        <v>0.12861171087024453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0.21400733847212433</v>
      </c>
      <c r="D31" s="50">
        <v>0.21334362582491481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7.4927931417691274E-2</v>
      </c>
      <c r="D32" s="50">
        <v>7.4667454180152165E-2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0.18261778404532245</v>
      </c>
      <c r="D33" s="50">
        <v>0.18245296069820444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0.11170923007454227</v>
      </c>
      <c r="D34" s="50">
        <v>0.11293183814700675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0.15283274729473684</v>
      </c>
      <c r="D35" s="50">
        <v>0.15267267246906269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0.12049503996741392</v>
      </c>
      <c r="D36" s="50">
        <v>0.12101938704980589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0.10618770661718169</v>
      </c>
      <c r="D37" s="50">
        <v>0.10654496181460255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0.28140247794775713</v>
      </c>
      <c r="D38" s="50">
        <v>0.28787420572948585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0.11063793436194216</v>
      </c>
      <c r="D39" s="50">
        <v>0.11066826409405163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0.14568910102495261</v>
      </c>
      <c r="D40" s="50">
        <v>0.14513951128074709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1228</v>
      </c>
      <c r="C41" s="39">
        <v>0.16290988467304612</v>
      </c>
      <c r="D41" s="50">
        <v>0.16245081193761887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1229</v>
      </c>
      <c r="C42" s="39">
        <v>6.6544116577491236E-2</v>
      </c>
      <c r="D42" s="50">
        <v>6.6467571917079027E-2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1230</v>
      </c>
      <c r="C43" s="39">
        <v>0.10521548663432041</v>
      </c>
      <c r="D43" s="50">
        <v>0.10509445889950707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0.11832126652285838</v>
      </c>
      <c r="D44" s="50">
        <v>0.11791490197675547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6.9311953204357693E-2</v>
      </c>
      <c r="D45" s="50">
        <v>6.9307139260013154E-2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7.7919956951454997E-2</v>
      </c>
      <c r="D46" s="50">
        <v>7.7699843280234243E-2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0.12042136470962095</v>
      </c>
      <c r="D47" s="50">
        <v>0.12002004542080261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0.16326819278685042</v>
      </c>
      <c r="D48" s="50">
        <v>0.16323247336729088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7.5192745597155969E-2</v>
      </c>
      <c r="D49" s="50">
        <v>7.5134257064138205E-2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0.13334692021366124</v>
      </c>
      <c r="D50" s="50">
        <v>0.13332348756783385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0.23635741321401257</v>
      </c>
      <c r="D51" s="50">
        <v>0.23645419122700084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0.10734775637447658</v>
      </c>
      <c r="D52" s="50">
        <v>0.10704049321437437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1231</v>
      </c>
      <c r="C53" s="39">
        <v>7.6290386387013187E-2</v>
      </c>
      <c r="D53" s="50">
        <v>7.6207586612921485E-2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1232</v>
      </c>
      <c r="C54" s="39">
        <v>0.12062569227863282</v>
      </c>
      <c r="D54" s="50">
        <v>0.12049477434069424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9.738735419413197E-2</v>
      </c>
      <c r="D55" s="50">
        <v>9.778759578152936E-2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1233</v>
      </c>
      <c r="C56" s="39">
        <v>6.5166670847934427E-2</v>
      </c>
      <c r="D56" s="50">
        <v>6.5005376886804106E-2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1234</v>
      </c>
      <c r="C57" s="39">
        <v>0.10303755370498451</v>
      </c>
      <c r="D57" s="50">
        <v>0.10278252555998327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5.9351290098269546E-2</v>
      </c>
      <c r="D58" s="50">
        <v>5.8892715290651342E-2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0.20829632720117777</v>
      </c>
      <c r="D59" s="50">
        <v>0.20837133266795285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0.21196990628486484</v>
      </c>
      <c r="D60" s="50">
        <v>0.21219188872396508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0.20937191777682551</v>
      </c>
      <c r="D61" s="58">
        <v>0.20945305454240892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0.17192306514009917</v>
      </c>
      <c r="D62" s="58">
        <v>0.1718709925518522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0.19782175909205679</v>
      </c>
      <c r="D63" s="58">
        <v>0.19857123702151999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0.1262725618875172</v>
      </c>
      <c r="D64" s="58">
        <v>0.12601648065753243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9.2015393377691726E-2</v>
      </c>
      <c r="D65" s="58">
        <v>9.2693011568179592E-2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6.3333069390257235E-2</v>
      </c>
      <c r="D66" s="58">
        <v>6.3223602358740486E-2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0.11282032175470011</v>
      </c>
      <c r="D67" s="50">
        <v>0.11266323704318611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1235</v>
      </c>
      <c r="C68" s="39">
        <v>7.3220092409490206E-2</v>
      </c>
      <c r="D68" s="50">
        <v>7.3215242719237433E-2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7.6529379834358202E-2</v>
      </c>
      <c r="D69" s="50">
        <v>7.6299897216189849E-2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1236</v>
      </c>
      <c r="C70" s="39">
        <v>0.1530132737194089</v>
      </c>
      <c r="D70" s="50">
        <v>0.15319937881124682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0.13286023737663141</v>
      </c>
      <c r="D71" s="50">
        <v>0.13283233604894798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0.11198140696411668</v>
      </c>
      <c r="D72" s="50">
        <v>0.1118836069014181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0.11554399374385348</v>
      </c>
      <c r="D73" s="50">
        <v>0.11553713182740694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0.227347188551975</v>
      </c>
      <c r="D74" s="50">
        <v>0.22792594840374794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0.10522326308179765</v>
      </c>
      <c r="D75" s="50">
        <v>0.10524271554768011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0.12765237522238732</v>
      </c>
      <c r="D76" s="50">
        <v>0.12771418681260083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5.9902599050913316E-2</v>
      </c>
      <c r="D77" s="50">
        <v>5.977321531689591E-2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0.17271052475279686</v>
      </c>
      <c r="D78" s="50">
        <v>0.17384435172731327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0.15673534603664402</v>
      </c>
      <c r="D79" s="50">
        <v>0.15661239711213173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0.13662883975738946</v>
      </c>
      <c r="D80" s="50">
        <v>0.13628505314893066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0.19977070805369065</v>
      </c>
      <c r="D81" s="50">
        <v>0.2003834717853894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1237</v>
      </c>
      <c r="C82" s="39">
        <v>7.598702229996579E-2</v>
      </c>
      <c r="D82" s="50">
        <v>7.586589663326504E-2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1238</v>
      </c>
      <c r="C83" s="39">
        <v>0.12014603154094913</v>
      </c>
      <c r="D83" s="50">
        <v>0.11995451504600875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0.12418590463100178</v>
      </c>
      <c r="D84" s="50">
        <v>0.12460018521535653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5.0670055512753012E-2</v>
      </c>
      <c r="D85" s="50">
        <v>5.0561979970179582E-2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0.22043382405282969</v>
      </c>
      <c r="D86" s="50">
        <v>0.22048630765060503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0.12425073740430229</v>
      </c>
      <c r="D87" s="50">
        <v>0.12452866108173477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1239</v>
      </c>
      <c r="C88" s="39">
        <v>6.8628585147890026E-2</v>
      </c>
      <c r="D88" s="50">
        <v>6.8482427344537578E-2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5.7949459298626577E-2</v>
      </c>
      <c r="D89" s="50">
        <v>6.0520147184162203E-2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1240</v>
      </c>
      <c r="C90" s="39">
        <v>7.8897019987523853E-2</v>
      </c>
      <c r="D90" s="50">
        <v>7.8822477858634721E-2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1241</v>
      </c>
      <c r="C91" s="39">
        <v>0.12474714188020239</v>
      </c>
      <c r="D91" s="50">
        <v>0.12462928042573865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9.5516463165783619E-2</v>
      </c>
      <c r="D92" s="50">
        <v>9.5361637795910087E-2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0.16430114827957609</v>
      </c>
      <c r="D93" s="50">
        <v>0.1642754766882194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5.7411094075812838E-2</v>
      </c>
      <c r="D94" s="50">
        <v>5.7400908567453397E-2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0.22017050066917568</v>
      </c>
      <c r="D95" s="50">
        <v>0.21998255077199366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9.6661405753729335E-2</v>
      </c>
      <c r="D96" s="50">
        <v>9.6462717461901909E-2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0.18961504719886138</v>
      </c>
      <c r="D97" s="50">
        <v>0.18961504719886138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1242</v>
      </c>
      <c r="C98" s="39">
        <v>7.1614679161072919E-2</v>
      </c>
      <c r="D98" s="50">
        <v>7.1394579393401728E-2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5.8900321119211591E-2</v>
      </c>
      <c r="D99" s="50">
        <v>5.9155992606431722E-2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0.14793541504058538</v>
      </c>
      <c r="D100" s="50">
        <v>0.14821063513052504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1243</v>
      </c>
      <c r="C101" s="39">
        <v>0.19922744703372877</v>
      </c>
      <c r="D101" s="50">
        <v>0.19915594915040302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0.16426056329430525</v>
      </c>
      <c r="D102" s="50">
        <v>0.1641250899158003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0.11345654610647332</v>
      </c>
      <c r="D103" s="50">
        <v>0.11329892644152452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9.1081872576498676E-2</v>
      </c>
      <c r="D104" s="50">
        <v>9.0881428650438856E-2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0.17430605979046512</v>
      </c>
      <c r="D105" s="50">
        <v>0.1736188768412126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7.7507547727145409E-2</v>
      </c>
      <c r="D106" s="50">
        <v>7.7436804218217081E-2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0.25098654339041793</v>
      </c>
      <c r="D107" s="50">
        <v>0.2510615332422208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0.23577783877347697</v>
      </c>
      <c r="D108" s="50">
        <v>0.23580878340685019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6.8855652321117358E-2</v>
      </c>
      <c r="D109" s="50">
        <v>6.8613197182954652E-2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0.1693735209583748</v>
      </c>
      <c r="D110" s="50">
        <v>0.16896586771612429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0.15215402308519765</v>
      </c>
      <c r="D111" s="50">
        <v>0.15265271370186834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0.10921370158624172</v>
      </c>
      <c r="D112" s="50">
        <v>0.11002093421671034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0.28285572468315268</v>
      </c>
      <c r="D113" s="50">
        <v>0.28281457317688502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0.20900705758278992</v>
      </c>
      <c r="D114" s="50">
        <v>0.20910179255221378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0.2180984139214199</v>
      </c>
      <c r="D115" s="50">
        <v>0.21982942437896871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0.16304422564826082</v>
      </c>
      <c r="D116" s="50">
        <v>0.16330158120430646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9.9984569682211866E-2</v>
      </c>
      <c r="D117" s="50">
        <v>9.9945927576363905E-2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0.31491445486604058</v>
      </c>
      <c r="D118" s="50">
        <v>0.31833467763538514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0.16181015784964803</v>
      </c>
      <c r="D119" s="50">
        <v>0.16135771117511588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0.17299947624493536</v>
      </c>
      <c r="D120" s="50">
        <v>0.17325238857517855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1244</v>
      </c>
      <c r="C121" s="39">
        <v>0.28083627881289658</v>
      </c>
      <c r="D121" s="50">
        <v>0.28078087491515169</v>
      </c>
      <c r="E121" s="51">
        <v>0</v>
      </c>
      <c r="F121" s="52">
        <v>1</v>
      </c>
    </row>
    <row r="122" spans="1:6" x14ac:dyDescent="0.25">
      <c r="A122" s="48" t="s">
        <v>271</v>
      </c>
      <c r="B122" s="49" t="s">
        <v>272</v>
      </c>
      <c r="C122" s="39">
        <v>0.27570929956118756</v>
      </c>
      <c r="D122" s="50">
        <v>0.27570397014671216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5.019796434652251E-2</v>
      </c>
      <c r="D123" s="50">
        <v>5.0371222088825211E-2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6.721163291839137E-2</v>
      </c>
      <c r="D124" s="50">
        <v>6.7211077270341132E-2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5.8549530912762292E-2</v>
      </c>
      <c r="D125" s="50">
        <v>5.8536356243039468E-2</v>
      </c>
      <c r="E125" s="51">
        <v>0</v>
      </c>
      <c r="F125" s="52">
        <v>0</v>
      </c>
    </row>
    <row r="126" spans="1:6" x14ac:dyDescent="0.25">
      <c r="A126" s="48" t="s">
        <v>277</v>
      </c>
      <c r="B126" s="49" t="s">
        <v>279</v>
      </c>
      <c r="C126" s="39">
        <v>9.2574936809383057E-2</v>
      </c>
      <c r="D126" s="50">
        <v>9.2554105827510766E-2</v>
      </c>
      <c r="E126" s="51">
        <v>1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9.207391746775194E-2</v>
      </c>
      <c r="D127" s="50">
        <v>9.2070567007328977E-2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0.21360158350170011</v>
      </c>
      <c r="D128" s="50">
        <v>0.21569305921257309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0.20380227889621177</v>
      </c>
      <c r="D129" s="50">
        <v>0.20374709166954019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0.24895439818550097</v>
      </c>
      <c r="D130" s="50">
        <v>0.24934676620356463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0.24997297664854573</v>
      </c>
      <c r="D131" s="50">
        <v>0.25035374712703862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0.24995328124879962</v>
      </c>
      <c r="D132" s="50">
        <v>0.25034040660387236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0.24913006508120414</v>
      </c>
      <c r="D133" s="50">
        <v>0.24952820759681324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0.13009079531334983</v>
      </c>
      <c r="D134" s="50">
        <v>0.13005970079328305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5.9038005990998808E-2</v>
      </c>
      <c r="D135" s="50">
        <v>5.8842905084873623E-2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0.21608148216820566</v>
      </c>
      <c r="D136" s="50">
        <v>0.21536945790157463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0.17411800886273798</v>
      </c>
      <c r="D137" s="50">
        <v>0.17392099094903435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0.12234635446238977</v>
      </c>
      <c r="D138" s="50">
        <v>0.12205574504759578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9.1640634089675849E-2</v>
      </c>
      <c r="D139" s="50">
        <v>9.1607709348861727E-2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8.8280380892353072E-2</v>
      </c>
      <c r="D140" s="50">
        <v>8.8087659813623903E-2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5.4003259827407196E-2</v>
      </c>
      <c r="D141" s="50">
        <v>5.4664985422493331E-2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0.10827574820372608</v>
      </c>
      <c r="D142" s="50">
        <v>0.11064289531370335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0.21772329297970186</v>
      </c>
      <c r="D143" s="50">
        <v>0.21793306033733548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0.25754292544766838</v>
      </c>
      <c r="D144" s="50">
        <v>0.25920699573967887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0.25819087084786457</v>
      </c>
      <c r="D145" s="50">
        <v>0.25956659443857227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9.0678738213320315E-2</v>
      </c>
      <c r="D146" s="50">
        <v>9.0489687232876759E-2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0.10145944656258692</v>
      </c>
      <c r="D147" s="50">
        <v>0.10116599455476423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0.33362422510918982</v>
      </c>
      <c r="D148" s="50">
        <v>0.33366965090930034</v>
      </c>
      <c r="E148" s="51">
        <v>1</v>
      </c>
      <c r="F148" s="52">
        <v>0</v>
      </c>
    </row>
    <row r="149" spans="1:6" x14ac:dyDescent="0.25">
      <c r="A149" s="48" t="s">
        <v>324</v>
      </c>
      <c r="B149" s="49" t="s">
        <v>1245</v>
      </c>
      <c r="C149" s="39">
        <v>9.0521382488120417E-2</v>
      </c>
      <c r="D149" s="50">
        <v>9.0654327756060402E-2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1246</v>
      </c>
      <c r="C150" s="39">
        <v>0.1457036885383669</v>
      </c>
      <c r="D150" s="50">
        <v>0.14615338972019673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0.50954233012841366</v>
      </c>
      <c r="D151" s="50">
        <v>0.50904587870183615</v>
      </c>
      <c r="E151" s="51">
        <v>1</v>
      </c>
      <c r="F151" s="52">
        <v>0</v>
      </c>
    </row>
    <row r="152" spans="1:6" x14ac:dyDescent="0.25">
      <c r="A152" s="48" t="s">
        <v>330</v>
      </c>
      <c r="B152" s="49" t="s">
        <v>1247</v>
      </c>
      <c r="C152" s="39">
        <v>0.3140045646565961</v>
      </c>
      <c r="D152" s="50">
        <v>0.31399076486592847</v>
      </c>
      <c r="E152" s="51">
        <v>0</v>
      </c>
      <c r="F152" s="52">
        <v>1</v>
      </c>
    </row>
    <row r="153" spans="1:6" x14ac:dyDescent="0.25">
      <c r="A153" s="48" t="s">
        <v>332</v>
      </c>
      <c r="B153" s="49" t="s">
        <v>333</v>
      </c>
      <c r="C153" s="39">
        <v>0.23328603949902979</v>
      </c>
      <c r="D153" s="50">
        <v>0.23504171660195824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0.10075133363035697</v>
      </c>
      <c r="D154" s="50">
        <v>0.10077895695637469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0.14691436191080462</v>
      </c>
      <c r="D155" s="50">
        <v>0.14682831102292132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0.17599126705353468</v>
      </c>
      <c r="D156" s="50">
        <v>0.17705065946937915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9.0631077626145903E-2</v>
      </c>
      <c r="D157" s="50">
        <v>9.0446855523600309E-2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0.25192369308197493</v>
      </c>
      <c r="D158" s="50">
        <v>0.25355510074900539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7.5776816258142393E-2</v>
      </c>
      <c r="D159" s="50">
        <v>7.5625092152468792E-2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4.9928914463294574E-2</v>
      </c>
      <c r="D160" s="50">
        <v>5.0405942575123375E-2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0.19506713312090623</v>
      </c>
      <c r="D161" s="50">
        <v>0.19529731917453327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5.905681523421636E-2</v>
      </c>
      <c r="D162" s="50">
        <v>5.8974541060496655E-2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1248</v>
      </c>
      <c r="C163" s="39">
        <v>0.12017758799337937</v>
      </c>
      <c r="D163" s="50">
        <v>0.1201708462208244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0.33653757593743389</v>
      </c>
      <c r="D164" s="50">
        <v>0.33658341954348536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0.33539420159604344</v>
      </c>
      <c r="D165" s="50">
        <v>0.3354401290115484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1249</v>
      </c>
      <c r="C166" s="39">
        <v>0.26786455968233913</v>
      </c>
      <c r="D166" s="50">
        <v>0.2683448496750086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3.4811044898239635E-2</v>
      </c>
      <c r="D167" s="50">
        <v>3.4795434751627677E-2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0.18022250074313123</v>
      </c>
      <c r="D168" s="50">
        <v>0.18428725488136477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0.10469385555980418</v>
      </c>
      <c r="D169" s="50">
        <v>0.10504224387392805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0.35892193983659093</v>
      </c>
      <c r="D170" s="50">
        <v>0.35967493262418149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0.13908964933657456</v>
      </c>
      <c r="D171" s="50">
        <v>0.139055487583922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1250</v>
      </c>
      <c r="C172" s="39">
        <v>6.4753589012882695E-2</v>
      </c>
      <c r="D172" s="50">
        <v>6.4757428578274254E-2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1251</v>
      </c>
      <c r="C173" s="39">
        <v>5.305231474839614E-2</v>
      </c>
      <c r="D173" s="50">
        <v>5.2931919320786641E-2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1252</v>
      </c>
      <c r="C174" s="39">
        <v>8.5525984070817143E-2</v>
      </c>
      <c r="D174" s="50">
        <v>8.5297254512465615E-2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1253</v>
      </c>
      <c r="C175" s="39">
        <v>7.0974468818345765E-2</v>
      </c>
      <c r="D175" s="50">
        <v>7.1330595514046524E-2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379</v>
      </c>
      <c r="C176" s="79">
        <v>0.1471028165899376</v>
      </c>
      <c r="D176" s="50">
        <v>0.14709218920849768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1254</v>
      </c>
      <c r="C177" s="39">
        <v>8.1248115118967512E-2</v>
      </c>
      <c r="D177" s="58">
        <v>8.1000825182836925E-2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0.18744608869352536</v>
      </c>
      <c r="D178" s="50">
        <v>0.18777562452450675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1255</v>
      </c>
      <c r="C179" s="39">
        <v>9.3542607412419862E-2</v>
      </c>
      <c r="D179" s="50">
        <v>9.3724523750823324E-2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0.22533313578432787</v>
      </c>
      <c r="D180" s="50">
        <v>0.22543797037416549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0.21266533747687705</v>
      </c>
      <c r="D181" s="50">
        <v>0.21272455867996817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0.17393478291026709</v>
      </c>
      <c r="D182" s="50">
        <v>0.17393393446053881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1256</v>
      </c>
      <c r="C183" s="39">
        <v>0.33555182619799351</v>
      </c>
      <c r="D183" s="50">
        <v>0.3355975886463255</v>
      </c>
      <c r="E183" s="51">
        <v>0</v>
      </c>
      <c r="F183" s="52">
        <v>1</v>
      </c>
    </row>
    <row r="184" spans="1:6" x14ac:dyDescent="0.25">
      <c r="A184" s="48" t="s">
        <v>394</v>
      </c>
      <c r="B184" s="49" t="s">
        <v>395</v>
      </c>
      <c r="C184" s="39">
        <v>7.9644203820534012E-2</v>
      </c>
      <c r="D184" s="50">
        <v>7.9859750325852033E-2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7.6065922268373373E-2</v>
      </c>
      <c r="D185" s="50">
        <v>7.5889298035775113E-2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0.18738952226034003</v>
      </c>
      <c r="D186" s="50">
        <v>0.18804703808813417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0.1178777925215741</v>
      </c>
      <c r="D187" s="50">
        <v>0.11757046537717378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6.9532984335132414E-2</v>
      </c>
      <c r="D188" s="50">
        <v>6.9479106471385735E-2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0.40359304553882847</v>
      </c>
      <c r="D189" s="50">
        <v>0.40394691625571061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1257</v>
      </c>
      <c r="C190" s="39">
        <v>7.093156686720109E-2</v>
      </c>
      <c r="D190" s="50">
        <v>7.0736443713680902E-2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1258</v>
      </c>
      <c r="C191" s="39">
        <v>9.3529757057148E-2</v>
      </c>
      <c r="D191" s="50">
        <v>9.3494477564783088E-2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0.11853740509222251</v>
      </c>
      <c r="D192" s="50">
        <v>0.1185183008716189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0.17625945908818491</v>
      </c>
      <c r="D193" s="50">
        <v>0.17621503189035337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0.19105816938729167</v>
      </c>
      <c r="D194" s="50">
        <v>0.19050746021639345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0.11388273966858353</v>
      </c>
      <c r="D195" s="50">
        <v>0.11340971715005539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1259</v>
      </c>
      <c r="C196" s="39">
        <v>0.19209605583292508</v>
      </c>
      <c r="D196" s="50">
        <v>0.19197570721544013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0.15687120311441627</v>
      </c>
      <c r="D197" s="50">
        <v>0.1562788184272566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0.19131873548127926</v>
      </c>
      <c r="D198" s="50">
        <v>0.19088654461163063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0.14555212143252425</v>
      </c>
      <c r="D199" s="50">
        <v>0.14644852770769271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0.12707012960836833</v>
      </c>
      <c r="D200" s="50">
        <v>0.12696871071164473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1260</v>
      </c>
      <c r="C201" s="39">
        <v>9.380515450971344E-2</v>
      </c>
      <c r="D201" s="50">
        <v>9.3635075288773767E-2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9.6511537499174141E-2</v>
      </c>
      <c r="D202" s="50">
        <v>9.6708365291827345E-2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1261</v>
      </c>
      <c r="C203" s="39">
        <v>9.0051964710949825E-2</v>
      </c>
      <c r="D203" s="50">
        <v>9.0058520397920588E-2</v>
      </c>
      <c r="E203" s="51">
        <v>0</v>
      </c>
      <c r="F203" s="52">
        <v>1</v>
      </c>
    </row>
    <row r="204" spans="1:6" x14ac:dyDescent="0.25">
      <c r="A204" s="48" t="s">
        <v>434</v>
      </c>
      <c r="B204" s="49" t="s">
        <v>435</v>
      </c>
      <c r="C204" s="39">
        <v>0.11078250381085127</v>
      </c>
      <c r="D204" s="50">
        <v>0.1106033117281089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0.11498547312768417</v>
      </c>
      <c r="D205" s="50">
        <v>0.11507219906897513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1262</v>
      </c>
      <c r="C206" s="39">
        <v>6.345203433479564E-2</v>
      </c>
      <c r="D206" s="50">
        <v>6.3467364709155372E-2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9.0473924344991824E-2</v>
      </c>
      <c r="D207" s="50">
        <v>9.0273921367621662E-2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8.9568601651822871E-2</v>
      </c>
      <c r="D208" s="50">
        <v>8.9552422397579878E-2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0.19920357352440718</v>
      </c>
      <c r="D209" s="50">
        <v>0.19916547087310291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0.15612029858255233</v>
      </c>
      <c r="D210" s="50">
        <v>0.15575831689658792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1263</v>
      </c>
      <c r="C211" s="39">
        <v>7.7326297939528277E-2</v>
      </c>
      <c r="D211" s="50">
        <v>7.7360555336856596E-2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0.13418669323636756</v>
      </c>
      <c r="D212" s="58">
        <v>0.13479325596581621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0.10239514740587516</v>
      </c>
      <c r="D213" s="58">
        <v>0.10242540951181024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0.33596023922150414</v>
      </c>
      <c r="D214" s="50">
        <v>0.33615399572696869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0.16822627760802361</v>
      </c>
      <c r="D215" s="50">
        <v>0.16833309425987211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1264</v>
      </c>
      <c r="C216" s="39">
        <v>0.13239831002665409</v>
      </c>
      <c r="D216" s="50">
        <v>0.1326813087557196</v>
      </c>
      <c r="E216" s="51">
        <v>0</v>
      </c>
      <c r="F216" s="52">
        <v>1</v>
      </c>
    </row>
    <row r="217" spans="1:6" x14ac:dyDescent="0.25">
      <c r="A217" s="48" t="s">
        <v>460</v>
      </c>
      <c r="B217" s="49" t="s">
        <v>461</v>
      </c>
      <c r="C217" s="39">
        <v>9.4825575636473147E-2</v>
      </c>
      <c r="D217" s="50">
        <v>9.4579400529695837E-2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0.12506098943080488</v>
      </c>
      <c r="D218" s="50">
        <v>0.1246961672438231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0.12974066263436546</v>
      </c>
      <c r="D219" s="50">
        <v>0.12969878255463943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6.5657114330621838E-2</v>
      </c>
      <c r="D220" s="50">
        <v>6.5470407194877817E-2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0.20691563046833952</v>
      </c>
      <c r="D221" s="50">
        <v>0.20837928746640466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0.18181847695793352</v>
      </c>
      <c r="D222" s="50">
        <v>0.18175531794987604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0.20625502968693085</v>
      </c>
      <c r="D223" s="50">
        <v>0.2071165668125933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0.24330599609666181</v>
      </c>
      <c r="D224" s="50">
        <v>0.24570744745590717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9.051853381759023E-2</v>
      </c>
      <c r="D225" s="50">
        <v>9.227783390902497E-2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0.15678640171673602</v>
      </c>
      <c r="D226" s="50">
        <v>0.15666572622875102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0.10360897994700731</v>
      </c>
      <c r="D227" s="50">
        <v>0.1032519888691199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0.14589383335033584</v>
      </c>
      <c r="D228" s="50">
        <v>0.14587379917578361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1265</v>
      </c>
      <c r="C229" s="39">
        <v>0.18171586208715762</v>
      </c>
      <c r="D229" s="50">
        <v>0.18164942601728468</v>
      </c>
      <c r="E229" s="51">
        <v>0</v>
      </c>
      <c r="F229" s="52">
        <v>1</v>
      </c>
    </row>
    <row r="230" spans="1:6" x14ac:dyDescent="0.25">
      <c r="A230" s="48" t="s">
        <v>486</v>
      </c>
      <c r="B230" s="49" t="s">
        <v>487</v>
      </c>
      <c r="C230" s="39">
        <v>0.1733774785426235</v>
      </c>
      <c r="D230" s="50">
        <v>0.17464913144848737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1266</v>
      </c>
      <c r="C231" s="39">
        <v>0.16413205578311801</v>
      </c>
      <c r="D231" s="58">
        <v>0.16414245730833715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8.8351351240055664E-2</v>
      </c>
      <c r="D232" s="58">
        <v>8.8768871615777872E-2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0.14986665900499518</v>
      </c>
      <c r="D233" s="50">
        <v>0.14984220210141494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0.10509453023337856</v>
      </c>
      <c r="D234" s="50">
        <v>0.1050879070908312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0.10988003720850328</v>
      </c>
      <c r="D235" s="50">
        <v>0.1098692939160331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7.8392460265880579E-2</v>
      </c>
      <c r="D236" s="50">
        <v>7.8209703622485457E-2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1267</v>
      </c>
      <c r="C237" s="39">
        <v>9.4748450584474009E-2</v>
      </c>
      <c r="D237" s="50">
        <v>9.4740958803514255E-2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0.17497179750766828</v>
      </c>
      <c r="D238" s="50">
        <v>0.17423149761475296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7.0426326771722128E-2</v>
      </c>
      <c r="D239" s="50">
        <v>7.0393892752163414E-2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0.14945739252651488</v>
      </c>
      <c r="D240" s="50">
        <v>0.14939664857000687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1268</v>
      </c>
      <c r="C241" s="39">
        <v>8.0647310824415452E-2</v>
      </c>
      <c r="D241" s="50">
        <v>8.0600179590889387E-2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7.6349525628984755E-2</v>
      </c>
      <c r="D242" s="50">
        <v>7.635905163782461E-2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7.0346264212137397E-2</v>
      </c>
      <c r="D243" s="50">
        <v>7.0339202145454721E-2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0.20132460146311576</v>
      </c>
      <c r="D244" s="58">
        <v>0.20075634056451586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9.6443130403124938E-2</v>
      </c>
      <c r="D245" s="58">
        <v>9.6264346160832875E-2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0.17700636603306638</v>
      </c>
      <c r="D246" s="50">
        <v>0.17662940717218434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0.14795008170608451</v>
      </c>
      <c r="D247" s="50">
        <v>0.14758022553047107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1269</v>
      </c>
      <c r="C248" s="39">
        <v>8.5290241511484566E-2</v>
      </c>
      <c r="D248" s="50">
        <v>8.5034074342498558E-2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9.0164826025281947E-2</v>
      </c>
      <c r="D249" s="50">
        <v>9.0145739883335393E-2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7.3062746619115757E-2</v>
      </c>
      <c r="D250" s="50">
        <v>7.2818210413794465E-2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1270</v>
      </c>
      <c r="C251" s="39">
        <v>0.10096119085492103</v>
      </c>
      <c r="D251" s="50">
        <v>0.10079536394160646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1271</v>
      </c>
      <c r="C252" s="39">
        <v>8.8917723272941923E-2</v>
      </c>
      <c r="D252" s="50">
        <v>8.8666192829113533E-2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0.17259291346281536</v>
      </c>
      <c r="D253" s="50">
        <v>0.17423154088596188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5.8654705348375254E-2</v>
      </c>
      <c r="D254" s="50">
        <v>5.8463694414647147E-2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1272</v>
      </c>
      <c r="C255" s="39">
        <v>0.12900641349066758</v>
      </c>
      <c r="D255" s="50">
        <v>0.13045743279433369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9.7523111789270756E-2</v>
      </c>
      <c r="D256" s="50">
        <v>9.7240514918664395E-2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4.5989327019263865E-2</v>
      </c>
      <c r="D257" s="58">
        <v>4.6030022691200968E-2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1273</v>
      </c>
      <c r="C258" s="39">
        <v>9.0656221142307883E-2</v>
      </c>
      <c r="D258" s="58">
        <v>9.0423529332793087E-2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1274</v>
      </c>
      <c r="C259" s="39">
        <v>6.6942190333123902E-2</v>
      </c>
      <c r="D259" s="50">
        <v>6.6791084135965753E-2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1275</v>
      </c>
      <c r="C260" s="39">
        <v>0.10584489650658868</v>
      </c>
      <c r="D260" s="50">
        <v>0.10560597663079557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7.1685134705572792E-2</v>
      </c>
      <c r="D261" s="50">
        <v>7.2739229912800157E-2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0.18334405096428549</v>
      </c>
      <c r="D262" s="50">
        <v>0.18424925053797378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0.20789718888631298</v>
      </c>
      <c r="D263" s="50">
        <v>0.20893017769700234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0.12948870917144911</v>
      </c>
      <c r="D264" s="50">
        <v>0.12905340638887952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0.18307374824007294</v>
      </c>
      <c r="D265" s="50">
        <v>0.18249772190668712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5.7741045533985264E-2</v>
      </c>
      <c r="D266" s="50">
        <v>5.7552833570368028E-2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9.6793865259136455E-2</v>
      </c>
      <c r="D267" s="50">
        <v>9.660540151761661E-2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9.1436898193271776E-2</v>
      </c>
      <c r="D268" s="50">
        <v>9.1253441706012683E-2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0.21073757768124168</v>
      </c>
      <c r="D269" s="50">
        <v>0.21237235726782058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1276</v>
      </c>
      <c r="C270" s="39">
        <v>8.3428459378616981E-2</v>
      </c>
      <c r="D270" s="58">
        <v>8.3279325259962539E-2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8.8674558719945812E-2</v>
      </c>
      <c r="D271" s="58">
        <v>8.8465714059883793E-2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0.26206070468401377</v>
      </c>
      <c r="D272" s="50">
        <v>0.26272695906220672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0.12927874112308652</v>
      </c>
      <c r="D273" s="50">
        <v>0.12890281263496856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5.9479602937373255E-2</v>
      </c>
      <c r="D274" s="50">
        <v>5.9367938571618012E-2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1277</v>
      </c>
      <c r="C275" s="39">
        <v>0.14289262286971199</v>
      </c>
      <c r="D275" s="50">
        <v>0.14287154732644464</v>
      </c>
      <c r="E275" s="51">
        <v>0</v>
      </c>
      <c r="F275" s="52">
        <v>1</v>
      </c>
    </row>
    <row r="276" spans="1:6" x14ac:dyDescent="0.25">
      <c r="A276" s="48" t="s">
        <v>577</v>
      </c>
      <c r="B276" s="49" t="s">
        <v>578</v>
      </c>
      <c r="C276" s="39">
        <v>0.20984596460872199</v>
      </c>
      <c r="D276" s="50">
        <v>0.21029360202791972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0.11429765799296275</v>
      </c>
      <c r="D277" s="50">
        <v>0.1139981178182107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1278</v>
      </c>
      <c r="C278" s="39">
        <v>0.10599431834610391</v>
      </c>
      <c r="D278" s="50">
        <v>0.10603129438252973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0.12360623764725955</v>
      </c>
      <c r="D279" s="50">
        <v>0.12358338102080822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0.21965128953620872</v>
      </c>
      <c r="D280" s="50">
        <v>0.22235962206832544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1279</v>
      </c>
      <c r="C281" s="39">
        <v>6.2262503723192392E-2</v>
      </c>
      <c r="D281" s="50">
        <v>6.2135786235009385E-2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1280</v>
      </c>
      <c r="C282" s="39">
        <v>5.2835480271195293E-2</v>
      </c>
      <c r="D282" s="50">
        <v>5.2710098343137647E-2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1281</v>
      </c>
      <c r="C283" s="39">
        <v>3.9199792464208322E-2</v>
      </c>
      <c r="D283" s="58">
        <v>3.9383882906520576E-2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6.2269676749589865E-2</v>
      </c>
      <c r="D284" s="58">
        <v>6.2186179309110294E-2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1282</v>
      </c>
      <c r="C285" s="39">
        <v>0.1639814473791246</v>
      </c>
      <c r="D285" s="50">
        <v>0.16390128853612798</v>
      </c>
      <c r="E285" s="51">
        <v>0</v>
      </c>
      <c r="F285" s="52">
        <v>1</v>
      </c>
    </row>
    <row r="286" spans="1:6" x14ac:dyDescent="0.25">
      <c r="A286" s="48" t="s">
        <v>597</v>
      </c>
      <c r="B286" s="49" t="s">
        <v>598</v>
      </c>
      <c r="C286" s="39">
        <v>0.11257176276511811</v>
      </c>
      <c r="D286" s="50">
        <v>0.11219309693014365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0.18036780033600541</v>
      </c>
      <c r="D287" s="50">
        <v>0.17969712634085416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1283</v>
      </c>
      <c r="C288" s="39">
        <v>0.10208076832516895</v>
      </c>
      <c r="D288" s="50">
        <v>0.10207001913938543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1284</v>
      </c>
      <c r="C289" s="39">
        <v>6.7388016336462617E-2</v>
      </c>
      <c r="D289" s="50">
        <v>6.7225168715990463E-2</v>
      </c>
      <c r="E289" s="51">
        <v>0</v>
      </c>
      <c r="F289" s="52">
        <v>0</v>
      </c>
    </row>
    <row r="290" spans="1:6" x14ac:dyDescent="0.25">
      <c r="A290" s="48" t="s">
        <v>603</v>
      </c>
      <c r="B290" s="49" t="s">
        <v>1285</v>
      </c>
      <c r="C290" s="39">
        <v>0.10654980931192877</v>
      </c>
      <c r="D290" s="50">
        <v>0.10629232461581342</v>
      </c>
      <c r="E290" s="51">
        <v>1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8.7588247948495804E-2</v>
      </c>
      <c r="D291" s="50">
        <v>8.7562345250988743E-2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0.18436716213738127</v>
      </c>
      <c r="D292" s="50">
        <v>0.18446930876548107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0.12000148954682377</v>
      </c>
      <c r="D293" s="50">
        <v>0.11961571589435005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0.14832761828412083</v>
      </c>
      <c r="D294" s="50">
        <v>0.14864381538735602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7.928802301198315E-2</v>
      </c>
      <c r="D295" s="50">
        <v>7.9343768087745681E-2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0.25860186329412788</v>
      </c>
      <c r="D296" s="58">
        <v>0.25752198237621871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0.56058525058682607</v>
      </c>
      <c r="D297" s="58">
        <v>0.55978263962279118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0.21711743699389177</v>
      </c>
      <c r="D298" s="50">
        <v>0.21649110386415993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0.11120771569673248</v>
      </c>
      <c r="D299" s="50">
        <v>0.11125715755558722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0.10705028231343337</v>
      </c>
      <c r="D300" s="50">
        <v>0.10744497348588966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8.0759972788781803E-2</v>
      </c>
      <c r="D301" s="50">
        <v>8.0726472911896566E-2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1286</v>
      </c>
      <c r="C302" s="39">
        <v>0.12078317424107697</v>
      </c>
      <c r="D302" s="50">
        <v>0.12207434932413914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1287</v>
      </c>
      <c r="C303" s="39">
        <v>0.12123328556452764</v>
      </c>
      <c r="D303" s="50">
        <v>0.12286124346648127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5.8208118462403334E-2</v>
      </c>
      <c r="D304" s="50">
        <v>5.8384178896888919E-2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1288</v>
      </c>
      <c r="C305" s="39">
        <v>7.1926672234129865E-2</v>
      </c>
      <c r="D305" s="50">
        <v>7.1912640574348069E-2</v>
      </c>
      <c r="E305" s="51">
        <v>0</v>
      </c>
      <c r="F305" s="52">
        <v>1</v>
      </c>
    </row>
    <row r="306" spans="1:6" x14ac:dyDescent="0.25">
      <c r="A306" s="48" t="s">
        <v>636</v>
      </c>
      <c r="B306" s="49" t="s">
        <v>637</v>
      </c>
      <c r="C306" s="39">
        <v>0.1572225430699378</v>
      </c>
      <c r="D306" s="50">
        <v>0.15717567410751052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0.12012482499328908</v>
      </c>
      <c r="D307" s="50">
        <v>0.11987085893212437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0.16127293118272851</v>
      </c>
      <c r="D308" s="50">
        <v>0.16085947361424882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0.21778984082520927</v>
      </c>
      <c r="D309" s="58">
        <v>0.21790203225601656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0.10730669029189581</v>
      </c>
      <c r="D310" s="58">
        <v>0.1073277325943468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9.1340518930326645E-2</v>
      </c>
      <c r="D311" s="50">
        <v>9.1028992465288477E-2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0.11776241511884615</v>
      </c>
      <c r="D312" s="50">
        <v>0.11731607298878803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5.0879863402445664E-2</v>
      </c>
      <c r="D313" s="50">
        <v>5.0898785005896986E-2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1289</v>
      </c>
      <c r="C314" s="39">
        <v>2.2351508366564733E-2</v>
      </c>
      <c r="D314" s="50">
        <v>2.2306053319166956E-2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1.979441537317525E-2</v>
      </c>
      <c r="D315" s="50">
        <v>1.9794058370837468E-2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0.14440737321749028</v>
      </c>
      <c r="D316" s="50">
        <v>0.1443094467563141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5.03384283032135E-2</v>
      </c>
      <c r="D317" s="50">
        <v>5.0328742294006759E-2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8.7014293077206664E-2</v>
      </c>
      <c r="D318" s="50">
        <v>8.7180273411321202E-2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0.25158345723617631</v>
      </c>
      <c r="D319" s="50">
        <v>0.25133480684901705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0.16648601388757989</v>
      </c>
      <c r="D320" s="50">
        <v>0.16682876946227293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9.2908639998445994E-3</v>
      </c>
      <c r="D321" s="50">
        <v>9.2914324995384875E-3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1.1889081217651795E-2</v>
      </c>
      <c r="D322" s="58">
        <v>1.1888979047928461E-2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9.2596970439984022E-2</v>
      </c>
      <c r="D323" s="58">
        <v>9.2381236010498274E-2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0.13699074154518459</v>
      </c>
      <c r="D324" s="50">
        <v>0.13723156676713444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1290</v>
      </c>
      <c r="C325" s="39">
        <v>0.17200915679570078</v>
      </c>
      <c r="D325" s="50">
        <v>0.17197564967022611</v>
      </c>
      <c r="E325" s="51">
        <v>0</v>
      </c>
      <c r="F325" s="52">
        <v>1</v>
      </c>
    </row>
    <row r="326" spans="1:6" x14ac:dyDescent="0.25">
      <c r="A326" s="48" t="s">
        <v>676</v>
      </c>
      <c r="B326" s="49" t="s">
        <v>677</v>
      </c>
      <c r="C326" s="39">
        <v>0.19652386456462584</v>
      </c>
      <c r="D326" s="50">
        <v>0.19593245806958492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0.26298656858733432</v>
      </c>
      <c r="D327" s="50">
        <v>0.26298463498988173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0.1250438121978647</v>
      </c>
      <c r="D328" s="50">
        <v>0.12503095922193247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9.8874325459753748E-2</v>
      </c>
      <c r="D329" s="50">
        <v>9.8867571248556205E-2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1291</v>
      </c>
      <c r="C330" s="39">
        <v>6.6091047855279347E-2</v>
      </c>
      <c r="D330" s="50">
        <v>6.5947093759763986E-2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0.16091856140088662</v>
      </c>
      <c r="D331" s="50">
        <v>0.16166549229398886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9.2309440260976941E-2</v>
      </c>
      <c r="D332" s="50">
        <v>9.203735698952667E-2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8.8011909152294704E-2</v>
      </c>
      <c r="D333" s="50">
        <v>8.7985672979920035E-2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8.2721975538804601E-2</v>
      </c>
      <c r="D334" s="50">
        <v>8.2456329045634311E-2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2.0081830244146025E-2</v>
      </c>
      <c r="D335" s="58">
        <v>2.0082120883538716E-2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0.10833080575705481</v>
      </c>
      <c r="D336" s="58">
        <v>0.10896116415993412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1.9836115840570129E-2</v>
      </c>
      <c r="D337" s="50">
        <v>1.9834599158422117E-2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3.8030278960330136E-2</v>
      </c>
      <c r="D338" s="50">
        <v>3.8060081309867405E-2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9.3382981310250135E-2</v>
      </c>
      <c r="D339" s="50">
        <v>9.3640966063212719E-2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5.512251215715272E-2</v>
      </c>
      <c r="D340" s="50">
        <v>5.4986104568115729E-2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0.14541145726524479</v>
      </c>
      <c r="D341" s="50">
        <v>0.14579249962209451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5.3293273901036962E-2</v>
      </c>
      <c r="D342" s="50">
        <v>5.3161170781254596E-2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5.7982677268487853E-2</v>
      </c>
      <c r="D343" s="50">
        <v>5.7846304646089593E-2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4.9692176389146407E-2</v>
      </c>
      <c r="D344" s="50">
        <v>4.9573832700460105E-2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5.2635146585368706E-2</v>
      </c>
      <c r="D345" s="50">
        <v>5.2485368898197694E-2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0.25413588032224099</v>
      </c>
      <c r="D346" s="50">
        <v>0.25424728293310889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0.25382087051502322</v>
      </c>
      <c r="D347" s="50">
        <v>0.25394018984372696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9.1772850490196255E-3</v>
      </c>
      <c r="D348" s="58">
        <v>9.1778779858552109E-3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5.1046632897044468E-2</v>
      </c>
      <c r="D349" s="58">
        <v>5.1019969780893203E-2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7.1500819368800456E-2</v>
      </c>
      <c r="D350" s="50">
        <v>7.1674642381827885E-2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4.725417583583176E-2</v>
      </c>
      <c r="D351" s="50">
        <v>4.7240863277935974E-2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2.0379568943041514E-2</v>
      </c>
      <c r="D352" s="50">
        <v>2.0379903943024257E-2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8.2851803027801277E-2</v>
      </c>
      <c r="D353" s="50">
        <v>8.2635473374254392E-2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1292</v>
      </c>
      <c r="C354" s="39">
        <v>5.5461668643690155E-2</v>
      </c>
      <c r="D354" s="50">
        <v>5.5331886519555951E-2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5.5150065784076788E-2</v>
      </c>
      <c r="D355" s="50">
        <v>5.5014830244281193E-2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1293</v>
      </c>
      <c r="C356" s="39">
        <v>5.9318531514753761E-2</v>
      </c>
      <c r="D356" s="50">
        <v>5.9231130323693169E-2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739</v>
      </c>
      <c r="C357" s="39">
        <v>7.6135839078096235E-2</v>
      </c>
      <c r="D357" s="50">
        <v>7.5961268307195184E-2</v>
      </c>
      <c r="E357" s="51">
        <v>0</v>
      </c>
      <c r="F357" s="52">
        <v>0</v>
      </c>
    </row>
    <row r="358" spans="1:6" x14ac:dyDescent="0.25">
      <c r="A358" s="48" t="s">
        <v>738</v>
      </c>
      <c r="B358" s="49" t="s">
        <v>740</v>
      </c>
      <c r="C358" s="39">
        <v>0.12038133152741921</v>
      </c>
      <c r="D358" s="50">
        <v>0.12010531090294983</v>
      </c>
      <c r="E358" s="51">
        <v>1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3.2681914677811917E-2</v>
      </c>
      <c r="D359" s="50">
        <v>3.2677176939725487E-2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5.2024815845326818E-2</v>
      </c>
      <c r="D360" s="50">
        <v>5.1917659496975826E-2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4.5004016858593551E-2</v>
      </c>
      <c r="D361" s="58">
        <v>4.5035596480298791E-2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3.5508106406505965E-2</v>
      </c>
      <c r="D362" s="58">
        <v>3.5488618566798011E-2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6.6196291830094539E-2</v>
      </c>
      <c r="D363" s="50">
        <v>6.6189028663647884E-2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5.036199500865849E-2</v>
      </c>
      <c r="D364" s="50">
        <v>5.0339204082029937E-2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9.6054138226552108E-2</v>
      </c>
      <c r="D365" s="50">
        <v>9.5836855242765334E-2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5.1732442005150092E-2</v>
      </c>
      <c r="D366" s="50">
        <v>5.1707616702642609E-2</v>
      </c>
      <c r="E366" s="51">
        <v>0</v>
      </c>
      <c r="F366" s="52">
        <v>0</v>
      </c>
    </row>
    <row r="367" spans="1:6" x14ac:dyDescent="0.25">
      <c r="A367" s="48" t="s">
        <v>755</v>
      </c>
      <c r="B367" s="49" t="s">
        <v>757</v>
      </c>
      <c r="C367" s="39">
        <v>8.1796172829421199E-2</v>
      </c>
      <c r="D367" s="50">
        <v>8.1756920579658027E-2</v>
      </c>
      <c r="E367" s="51">
        <v>1</v>
      </c>
      <c r="F367" s="52">
        <v>0</v>
      </c>
    </row>
    <row r="368" spans="1:6" x14ac:dyDescent="0.25">
      <c r="A368" s="48" t="s">
        <v>758</v>
      </c>
      <c r="B368" s="49" t="s">
        <v>1294</v>
      </c>
      <c r="C368" s="39">
        <v>4.9990160299972684E-2</v>
      </c>
      <c r="D368" s="50">
        <v>4.9899096747208951E-2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761</v>
      </c>
      <c r="C369" s="39">
        <v>5.9776622396474972E-2</v>
      </c>
      <c r="D369" s="50">
        <v>5.9628323424779348E-2</v>
      </c>
      <c r="E369" s="51">
        <v>0</v>
      </c>
      <c r="F369" s="52">
        <v>0</v>
      </c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21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762</v>
      </c>
      <c r="B5" s="49" t="s">
        <v>763</v>
      </c>
      <c r="C5" s="39">
        <v>5.3243215560936877E-2</v>
      </c>
      <c r="D5" s="50">
        <v>5.3115341429222217E-2</v>
      </c>
    </row>
    <row r="6" spans="1:4" x14ac:dyDescent="0.25">
      <c r="A6" s="48" t="s">
        <v>764</v>
      </c>
      <c r="B6" s="49" t="s">
        <v>765</v>
      </c>
      <c r="C6" s="39">
        <v>9.527400185330361E-4</v>
      </c>
      <c r="D6" s="50">
        <v>9.5105909246024039E-4</v>
      </c>
    </row>
    <row r="7" spans="1:4" x14ac:dyDescent="0.25">
      <c r="A7" s="48" t="s">
        <v>766</v>
      </c>
      <c r="B7" s="49" t="s">
        <v>1295</v>
      </c>
      <c r="C7" s="39">
        <v>1.7036322634198259E-2</v>
      </c>
      <c r="D7" s="50">
        <v>1.6981251505818824E-2</v>
      </c>
    </row>
    <row r="8" spans="1:4" x14ac:dyDescent="0.25">
      <c r="A8" s="48" t="s">
        <v>768</v>
      </c>
      <c r="B8" s="49" t="s">
        <v>1296</v>
      </c>
      <c r="C8" s="39">
        <v>1.1072098445952229E-2</v>
      </c>
      <c r="D8" s="50">
        <v>1.1043349285849048E-2</v>
      </c>
    </row>
    <row r="9" spans="1:4" x14ac:dyDescent="0.25">
      <c r="A9" s="48" t="s">
        <v>770</v>
      </c>
      <c r="B9" s="49" t="s">
        <v>1297</v>
      </c>
      <c r="C9" s="39">
        <v>5.5674609614213329E-3</v>
      </c>
      <c r="D9" s="50">
        <v>5.5640095377533488E-3</v>
      </c>
    </row>
    <row r="10" spans="1:4" x14ac:dyDescent="0.25">
      <c r="A10" s="48" t="s">
        <v>772</v>
      </c>
      <c r="B10" s="49" t="s">
        <v>1298</v>
      </c>
      <c r="C10" s="39">
        <v>1.943535244175641E-3</v>
      </c>
      <c r="D10" s="50">
        <v>1.9432294160192803E-3</v>
      </c>
    </row>
    <row r="11" spans="1:4" x14ac:dyDescent="0.25">
      <c r="A11" s="48" t="s">
        <v>774</v>
      </c>
      <c r="B11" s="49" t="s">
        <v>1299</v>
      </c>
      <c r="C11" s="39">
        <v>1.3950126813584919E-3</v>
      </c>
      <c r="D11" s="50">
        <v>1.3951356978125441E-3</v>
      </c>
    </row>
    <row r="12" spans="1:4" ht="14.25" customHeight="1" x14ac:dyDescent="0.25">
      <c r="A12" s="48" t="s">
        <v>776</v>
      </c>
      <c r="B12" s="49" t="s">
        <v>1299</v>
      </c>
      <c r="C12" s="39">
        <v>3.1141572279394535E-3</v>
      </c>
      <c r="D12" s="50">
        <v>3.1138498845291063E-3</v>
      </c>
    </row>
    <row r="13" spans="1:4" x14ac:dyDescent="0.25">
      <c r="A13" s="48" t="s">
        <v>777</v>
      </c>
      <c r="B13" s="49" t="s">
        <v>1299</v>
      </c>
      <c r="C13" s="39">
        <v>3.485704674583204E-3</v>
      </c>
      <c r="D13" s="50">
        <v>3.4698874884468256E-3</v>
      </c>
    </row>
    <row r="14" spans="1:4" x14ac:dyDescent="0.25">
      <c r="A14" s="48" t="s">
        <v>778</v>
      </c>
      <c r="B14" s="49" t="s">
        <v>1299</v>
      </c>
      <c r="C14" s="39">
        <v>3.0396106799595269E-3</v>
      </c>
      <c r="D14" s="50">
        <v>3.0253382418274116E-3</v>
      </c>
    </row>
    <row r="15" spans="1:4" x14ac:dyDescent="0.25">
      <c r="A15" s="48" t="s">
        <v>779</v>
      </c>
      <c r="B15" s="49" t="s">
        <v>1300</v>
      </c>
      <c r="C15" s="39">
        <v>4.0872018929081169E-2</v>
      </c>
      <c r="D15" s="50">
        <v>4.08679083666443E-2</v>
      </c>
    </row>
    <row r="16" spans="1:4" x14ac:dyDescent="0.25">
      <c r="A16" s="48" t="s">
        <v>781</v>
      </c>
      <c r="B16" s="49" t="s">
        <v>1301</v>
      </c>
      <c r="C16" s="39">
        <v>5.4802063409814174E-2</v>
      </c>
      <c r="D16" s="50">
        <v>5.467473738717879E-2</v>
      </c>
    </row>
    <row r="17" spans="1:4" x14ac:dyDescent="0.25">
      <c r="A17" s="48" t="s">
        <v>783</v>
      </c>
      <c r="B17" s="49" t="s">
        <v>1302</v>
      </c>
      <c r="C17" s="39">
        <v>5.6950501673589837E-2</v>
      </c>
      <c r="D17" s="50">
        <v>5.6826688014642246E-2</v>
      </c>
    </row>
    <row r="18" spans="1:4" x14ac:dyDescent="0.25">
      <c r="A18" s="48" t="s">
        <v>785</v>
      </c>
      <c r="B18" s="49" t="s">
        <v>1303</v>
      </c>
      <c r="C18" s="39">
        <v>2.2349858635563286E-2</v>
      </c>
      <c r="D18" s="50">
        <v>2.2352515023873205E-2</v>
      </c>
    </row>
    <row r="19" spans="1:4" x14ac:dyDescent="0.25">
      <c r="A19" s="48" t="s">
        <v>787</v>
      </c>
      <c r="B19" s="49" t="s">
        <v>1303</v>
      </c>
      <c r="C19" s="39">
        <v>3.6882025713148074E-2</v>
      </c>
      <c r="D19" s="50">
        <v>3.688276695982752E-2</v>
      </c>
    </row>
    <row r="20" spans="1:4" x14ac:dyDescent="0.25">
      <c r="A20" s="48" t="s">
        <v>788</v>
      </c>
      <c r="B20" s="49" t="s">
        <v>1303</v>
      </c>
      <c r="C20" s="39">
        <v>3.6872329865709173E-2</v>
      </c>
      <c r="D20" s="50">
        <v>3.6864271829700167E-2</v>
      </c>
    </row>
    <row r="21" spans="1:4" x14ac:dyDescent="0.25">
      <c r="A21" s="48" t="s">
        <v>789</v>
      </c>
      <c r="B21" s="53" t="s">
        <v>1304</v>
      </c>
      <c r="C21" s="39">
        <v>5.5378333721552306E-2</v>
      </c>
      <c r="D21" s="50">
        <v>5.5238692184019986E-2</v>
      </c>
    </row>
    <row r="22" spans="1:4" x14ac:dyDescent="0.25">
      <c r="A22" s="48" t="s">
        <v>791</v>
      </c>
      <c r="B22" s="49" t="s">
        <v>1305</v>
      </c>
      <c r="C22" s="39">
        <v>0.15473413212662557</v>
      </c>
      <c r="D22" s="50">
        <v>0.15505349730001863</v>
      </c>
    </row>
    <row r="23" spans="1:4" x14ac:dyDescent="0.25">
      <c r="A23" s="48" t="s">
        <v>793</v>
      </c>
      <c r="B23" s="49" t="s">
        <v>1306</v>
      </c>
      <c r="C23" s="39">
        <v>5.7502540975601327E-2</v>
      </c>
      <c r="D23" s="50">
        <v>5.7362766940799295E-2</v>
      </c>
    </row>
    <row r="24" spans="1:4" x14ac:dyDescent="0.25">
      <c r="A24" s="48" t="s">
        <v>795</v>
      </c>
      <c r="B24" s="49" t="s">
        <v>1307</v>
      </c>
      <c r="C24" s="39">
        <v>7.3034556861079736E-2</v>
      </c>
      <c r="D24" s="50">
        <v>7.3202238307870329E-2</v>
      </c>
    </row>
    <row r="25" spans="1:4" x14ac:dyDescent="0.25">
      <c r="A25" s="48" t="s">
        <v>797</v>
      </c>
      <c r="B25" s="49" t="s">
        <v>1308</v>
      </c>
      <c r="C25" s="39">
        <v>5.3258184127551164E-2</v>
      </c>
      <c r="D25" s="50">
        <v>5.3136520800715098E-2</v>
      </c>
    </row>
    <row r="26" spans="1:4" x14ac:dyDescent="0.25">
      <c r="A26" s="48" t="s">
        <v>799</v>
      </c>
      <c r="B26" s="49" t="s">
        <v>1309</v>
      </c>
      <c r="C26" s="39">
        <v>5.6829762829058661E-2</v>
      </c>
      <c r="D26" s="50">
        <v>5.6690401318327553E-2</v>
      </c>
    </row>
    <row r="27" spans="1:4" x14ac:dyDescent="0.25">
      <c r="A27" s="48" t="s">
        <v>801</v>
      </c>
      <c r="B27" s="49" t="s">
        <v>1310</v>
      </c>
      <c r="C27" s="39">
        <v>9.3739415327398781E-2</v>
      </c>
      <c r="D27" s="50">
        <v>9.3418330979100891E-2</v>
      </c>
    </row>
    <row r="28" spans="1:4" x14ac:dyDescent="0.25">
      <c r="A28" s="48" t="s">
        <v>803</v>
      </c>
      <c r="B28" s="49" t="s">
        <v>1311</v>
      </c>
      <c r="C28" s="39">
        <v>6.235459762352636E-2</v>
      </c>
      <c r="D28" s="50">
        <v>6.2228199360289574E-2</v>
      </c>
    </row>
    <row r="29" spans="1:4" x14ac:dyDescent="0.25">
      <c r="A29" s="48" t="s">
        <v>805</v>
      </c>
      <c r="B29" s="49" t="s">
        <v>1312</v>
      </c>
      <c r="C29" s="39">
        <v>5.3258184127551164E-2</v>
      </c>
      <c r="D29" s="50">
        <v>5.3136520800715098E-2</v>
      </c>
    </row>
    <row r="30" spans="1:4" x14ac:dyDescent="0.25">
      <c r="A30" s="48" t="s">
        <v>807</v>
      </c>
      <c r="B30" s="49" t="s">
        <v>1313</v>
      </c>
      <c r="C30" s="39">
        <v>5.6942857954891901E-2</v>
      </c>
      <c r="D30" s="50">
        <v>5.6802226263477557E-2</v>
      </c>
    </row>
    <row r="31" spans="1:4" x14ac:dyDescent="0.25">
      <c r="A31" s="48" t="s">
        <v>809</v>
      </c>
      <c r="B31" s="49" t="s">
        <v>1314</v>
      </c>
      <c r="C31" s="39">
        <v>4.6461723911828054E-2</v>
      </c>
      <c r="D31" s="50">
        <v>4.6450286007569092E-2</v>
      </c>
    </row>
    <row r="32" spans="1:4" x14ac:dyDescent="0.25">
      <c r="A32" s="48" t="s">
        <v>811</v>
      </c>
      <c r="B32" s="49" t="s">
        <v>1315</v>
      </c>
      <c r="C32" s="39">
        <v>3.9581532704524344E-2</v>
      </c>
      <c r="D32" s="50">
        <v>3.9774636192820949E-2</v>
      </c>
    </row>
    <row r="33" spans="1:4" x14ac:dyDescent="0.25">
      <c r="A33" s="48" t="s">
        <v>813</v>
      </c>
      <c r="B33" s="49" t="s">
        <v>1316</v>
      </c>
      <c r="C33" s="39">
        <v>6.2946482889269142E-2</v>
      </c>
      <c r="D33" s="50">
        <v>6.2927099189898278E-2</v>
      </c>
    </row>
    <row r="34" spans="1:4" x14ac:dyDescent="0.25">
      <c r="A34" s="48" t="s">
        <v>815</v>
      </c>
      <c r="B34" s="49" t="s">
        <v>1317</v>
      </c>
      <c r="C34" s="39">
        <v>9.6081983208999508E-2</v>
      </c>
      <c r="D34" s="50">
        <v>9.6319724900418041E-2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21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1227</v>
      </c>
      <c r="C5" s="64">
        <v>0.13326972923376404</v>
      </c>
      <c r="D5" s="40">
        <v>0.13443206132152188</v>
      </c>
    </row>
    <row r="6" spans="1:4" x14ac:dyDescent="0.25">
      <c r="A6" s="48" t="s">
        <v>818</v>
      </c>
      <c r="B6" s="49" t="s">
        <v>1225</v>
      </c>
      <c r="C6" s="39">
        <v>0.15677335915359264</v>
      </c>
      <c r="D6" s="45">
        <v>0.15714350152951395</v>
      </c>
    </row>
    <row r="7" spans="1:4" x14ac:dyDescent="0.25">
      <c r="A7" s="48" t="s">
        <v>819</v>
      </c>
      <c r="B7" s="49" t="s">
        <v>75</v>
      </c>
      <c r="C7" s="39">
        <v>6.7896420061740737E-2</v>
      </c>
      <c r="D7" s="50">
        <v>6.7887696672920814E-2</v>
      </c>
    </row>
    <row r="8" spans="1:4" x14ac:dyDescent="0.25">
      <c r="A8" s="48" t="s">
        <v>820</v>
      </c>
      <c r="B8" s="49" t="s">
        <v>93</v>
      </c>
      <c r="C8" s="39">
        <v>0.12870598737521868</v>
      </c>
      <c r="D8" s="50">
        <v>0.12861171087024453</v>
      </c>
    </row>
    <row r="9" spans="1:4" x14ac:dyDescent="0.25">
      <c r="A9" s="48" t="s">
        <v>821</v>
      </c>
      <c r="B9" s="49" t="s">
        <v>49</v>
      </c>
      <c r="C9" s="39">
        <v>0.15633886904024624</v>
      </c>
      <c r="D9" s="50">
        <v>0.15627959294203803</v>
      </c>
    </row>
    <row r="10" spans="1:4" x14ac:dyDescent="0.25">
      <c r="A10" s="48" t="s">
        <v>822</v>
      </c>
      <c r="B10" s="49" t="s">
        <v>1229</v>
      </c>
      <c r="C10" s="39">
        <v>6.6544116577491236E-2</v>
      </c>
      <c r="D10" s="50">
        <v>6.6467571917079027E-2</v>
      </c>
    </row>
    <row r="11" spans="1:4" x14ac:dyDescent="0.25">
      <c r="A11" s="48" t="s">
        <v>823</v>
      </c>
      <c r="B11" s="49" t="s">
        <v>1231</v>
      </c>
      <c r="C11" s="39">
        <v>7.6290386387013187E-2</v>
      </c>
      <c r="D11" s="50">
        <v>7.6207586612921485E-2</v>
      </c>
    </row>
    <row r="12" spans="1:4" x14ac:dyDescent="0.25">
      <c r="A12" s="48" t="s">
        <v>824</v>
      </c>
      <c r="B12" s="49" t="s">
        <v>1237</v>
      </c>
      <c r="C12" s="39">
        <v>7.598702229996579E-2</v>
      </c>
      <c r="D12" s="50">
        <v>7.586589663326504E-2</v>
      </c>
    </row>
    <row r="13" spans="1:4" x14ac:dyDescent="0.25">
      <c r="A13" s="48" t="s">
        <v>825</v>
      </c>
      <c r="B13" s="49" t="s">
        <v>101</v>
      </c>
      <c r="C13" s="39">
        <v>0.11170923007454227</v>
      </c>
      <c r="D13" s="50">
        <v>0.11293183814700675</v>
      </c>
    </row>
    <row r="14" spans="1:4" x14ac:dyDescent="0.25">
      <c r="A14" s="48" t="s">
        <v>826</v>
      </c>
      <c r="B14" s="49" t="s">
        <v>1239</v>
      </c>
      <c r="C14" s="39">
        <v>6.8628585147890026E-2</v>
      </c>
      <c r="D14" s="50">
        <v>6.8482427344537578E-2</v>
      </c>
    </row>
    <row r="15" spans="1:4" x14ac:dyDescent="0.25">
      <c r="A15" s="48" t="s">
        <v>827</v>
      </c>
      <c r="B15" s="49" t="s">
        <v>203</v>
      </c>
      <c r="C15" s="39">
        <v>0.12425073740430229</v>
      </c>
      <c r="D15" s="50">
        <v>0.12452866108173477</v>
      </c>
    </row>
    <row r="16" spans="1:4" x14ac:dyDescent="0.25">
      <c r="A16" s="48" t="s">
        <v>828</v>
      </c>
      <c r="B16" s="49" t="s">
        <v>1242</v>
      </c>
      <c r="C16" s="39">
        <v>7.1614679161072919E-2</v>
      </c>
      <c r="D16" s="50">
        <v>7.1394579393401728E-2</v>
      </c>
    </row>
    <row r="17" spans="1:4" x14ac:dyDescent="0.25">
      <c r="A17" s="48" t="s">
        <v>829</v>
      </c>
      <c r="B17" s="49" t="s">
        <v>246</v>
      </c>
      <c r="C17" s="39">
        <v>6.8855652321117358E-2</v>
      </c>
      <c r="D17" s="50">
        <v>6.8613197182954652E-2</v>
      </c>
    </row>
    <row r="18" spans="1:4" x14ac:dyDescent="0.25">
      <c r="A18" s="48" t="s">
        <v>830</v>
      </c>
      <c r="B18" s="49" t="s">
        <v>278</v>
      </c>
      <c r="C18" s="39">
        <v>5.8549530912762292E-2</v>
      </c>
      <c r="D18" s="50">
        <v>5.8536356243039468E-2</v>
      </c>
    </row>
    <row r="19" spans="1:4" x14ac:dyDescent="0.25">
      <c r="A19" s="48" t="s">
        <v>831</v>
      </c>
      <c r="B19" s="49" t="s">
        <v>703</v>
      </c>
      <c r="C19" s="39">
        <v>9.3382981310250135E-2</v>
      </c>
      <c r="D19" s="50">
        <v>9.3640966063212719E-2</v>
      </c>
    </row>
    <row r="20" spans="1:4" x14ac:dyDescent="0.25">
      <c r="A20" s="48" t="s">
        <v>832</v>
      </c>
      <c r="B20" s="49" t="s">
        <v>276</v>
      </c>
      <c r="C20" s="39">
        <v>6.721163291839137E-2</v>
      </c>
      <c r="D20" s="50">
        <v>6.7211077270341132E-2</v>
      </c>
    </row>
    <row r="21" spans="1:4" x14ac:dyDescent="0.25">
      <c r="A21" s="48" t="s">
        <v>833</v>
      </c>
      <c r="B21" s="49" t="s">
        <v>289</v>
      </c>
      <c r="C21" s="39">
        <v>0.24997297664854573</v>
      </c>
      <c r="D21" s="50">
        <v>0.25035374712703862</v>
      </c>
    </row>
    <row r="22" spans="1:4" x14ac:dyDescent="0.25">
      <c r="A22" s="48" t="s">
        <v>834</v>
      </c>
      <c r="B22" s="49" t="s">
        <v>291</v>
      </c>
      <c r="C22" s="39">
        <v>0.24995328124879962</v>
      </c>
      <c r="D22" s="50">
        <v>0.25034040660387236</v>
      </c>
    </row>
    <row r="23" spans="1:4" x14ac:dyDescent="0.25">
      <c r="A23" s="48" t="s">
        <v>835</v>
      </c>
      <c r="B23" s="49" t="s">
        <v>256</v>
      </c>
      <c r="C23" s="39">
        <v>0.20900705758278992</v>
      </c>
      <c r="D23" s="50">
        <v>0.20910179255221378</v>
      </c>
    </row>
    <row r="24" spans="1:4" x14ac:dyDescent="0.25">
      <c r="A24" s="48" t="s">
        <v>836</v>
      </c>
      <c r="B24" s="49" t="s">
        <v>1258</v>
      </c>
      <c r="C24" s="39">
        <v>9.3529757057148E-2</v>
      </c>
      <c r="D24" s="50">
        <v>9.3494477564783088E-2</v>
      </c>
    </row>
    <row r="25" spans="1:4" x14ac:dyDescent="0.25">
      <c r="A25" s="48" t="s">
        <v>837</v>
      </c>
      <c r="B25" s="49" t="s">
        <v>309</v>
      </c>
      <c r="C25" s="39">
        <v>5.4003259827407196E-2</v>
      </c>
      <c r="D25" s="50">
        <v>5.4664985422493331E-2</v>
      </c>
    </row>
    <row r="26" spans="1:4" x14ac:dyDescent="0.25">
      <c r="A26" s="48" t="s">
        <v>838</v>
      </c>
      <c r="B26" s="49" t="s">
        <v>303</v>
      </c>
      <c r="C26" s="39">
        <v>0.12234635446238977</v>
      </c>
      <c r="D26" s="50">
        <v>0.12205574504759578</v>
      </c>
    </row>
    <row r="27" spans="1:4" x14ac:dyDescent="0.25">
      <c r="A27" s="48" t="s">
        <v>839</v>
      </c>
      <c r="B27" s="49" t="s">
        <v>1245</v>
      </c>
      <c r="C27" s="39">
        <v>9.0521382488120417E-2</v>
      </c>
      <c r="D27" s="50">
        <v>9.0654327756060402E-2</v>
      </c>
    </row>
    <row r="28" spans="1:4" x14ac:dyDescent="0.25">
      <c r="A28" s="48" t="s">
        <v>840</v>
      </c>
      <c r="B28" s="49" t="s">
        <v>1254</v>
      </c>
      <c r="C28" s="39">
        <v>8.1248115118967512E-2</v>
      </c>
      <c r="D28" s="50">
        <v>8.1000825182836925E-2</v>
      </c>
    </row>
    <row r="29" spans="1:4" x14ac:dyDescent="0.25">
      <c r="A29" s="48" t="s">
        <v>841</v>
      </c>
      <c r="B29" s="49" t="s">
        <v>1246</v>
      </c>
      <c r="C29" s="39">
        <v>0.1457036885383669</v>
      </c>
      <c r="D29" s="50">
        <v>0.14615338972019673</v>
      </c>
    </row>
    <row r="30" spans="1:4" x14ac:dyDescent="0.25">
      <c r="A30" s="48" t="s">
        <v>842</v>
      </c>
      <c r="B30" s="49" t="s">
        <v>347</v>
      </c>
      <c r="C30" s="39">
        <v>4.9928914463294574E-2</v>
      </c>
      <c r="D30" s="50">
        <v>5.0405942575123375E-2</v>
      </c>
    </row>
    <row r="31" spans="1:4" x14ac:dyDescent="0.25">
      <c r="A31" s="48" t="s">
        <v>843</v>
      </c>
      <c r="B31" s="49" t="s">
        <v>293</v>
      </c>
      <c r="C31" s="39">
        <v>0.24913006508120414</v>
      </c>
      <c r="D31" s="50">
        <v>0.24952820759681324</v>
      </c>
    </row>
    <row r="32" spans="1:4" x14ac:dyDescent="0.25">
      <c r="A32" s="48" t="s">
        <v>844</v>
      </c>
      <c r="B32" s="49" t="s">
        <v>1252</v>
      </c>
      <c r="C32" s="39">
        <v>8.5525984070817143E-2</v>
      </c>
      <c r="D32" s="50">
        <v>8.5297254512465615E-2</v>
      </c>
    </row>
    <row r="33" spans="1:4" x14ac:dyDescent="0.25">
      <c r="A33" s="48" t="s">
        <v>845</v>
      </c>
      <c r="B33" s="49" t="s">
        <v>709</v>
      </c>
      <c r="C33" s="39">
        <v>5.3293273901036962E-2</v>
      </c>
      <c r="D33" s="50">
        <v>5.3161170781254596E-2</v>
      </c>
    </row>
    <row r="34" spans="1:4" x14ac:dyDescent="0.25">
      <c r="A34" s="48" t="s">
        <v>846</v>
      </c>
      <c r="B34" s="49" t="s">
        <v>1253</v>
      </c>
      <c r="C34" s="39">
        <v>7.0974468818345765E-2</v>
      </c>
      <c r="D34" s="50">
        <v>7.1330595514046524E-2</v>
      </c>
    </row>
    <row r="35" spans="1:4" x14ac:dyDescent="0.25">
      <c r="A35" s="48" t="s">
        <v>847</v>
      </c>
      <c r="B35" s="49" t="s">
        <v>1271</v>
      </c>
      <c r="C35" s="39">
        <v>8.8917723272941923E-2</v>
      </c>
      <c r="D35" s="50">
        <v>8.8666192829113533E-2</v>
      </c>
    </row>
    <row r="36" spans="1:4" x14ac:dyDescent="0.25">
      <c r="A36" s="48" t="s">
        <v>848</v>
      </c>
      <c r="B36" s="49" t="s">
        <v>713</v>
      </c>
      <c r="C36" s="39">
        <v>4.9692176389146407E-2</v>
      </c>
      <c r="D36" s="50">
        <v>4.9573832700460105E-2</v>
      </c>
    </row>
    <row r="37" spans="1:4" x14ac:dyDescent="0.25">
      <c r="A37" s="48" t="s">
        <v>849</v>
      </c>
      <c r="B37" s="49" t="s">
        <v>395</v>
      </c>
      <c r="C37" s="39">
        <v>7.9644203820534012E-2</v>
      </c>
      <c r="D37" s="50">
        <v>7.9859750325852033E-2</v>
      </c>
    </row>
    <row r="38" spans="1:4" x14ac:dyDescent="0.25">
      <c r="A38" s="48" t="s">
        <v>850</v>
      </c>
      <c r="B38" s="49" t="s">
        <v>1276</v>
      </c>
      <c r="C38" s="39">
        <v>8.3428459378616981E-2</v>
      </c>
      <c r="D38" s="50">
        <v>8.3279325259962539E-2</v>
      </c>
    </row>
    <row r="39" spans="1:4" x14ac:dyDescent="0.25">
      <c r="A39" s="48" t="s">
        <v>851</v>
      </c>
      <c r="B39" s="49" t="s">
        <v>403</v>
      </c>
      <c r="C39" s="39">
        <v>6.9532984335132414E-2</v>
      </c>
      <c r="D39" s="50">
        <v>6.9479106471385735E-2</v>
      </c>
    </row>
    <row r="40" spans="1:4" x14ac:dyDescent="0.25">
      <c r="A40" s="48" t="s">
        <v>852</v>
      </c>
      <c r="B40" s="49" t="s">
        <v>1259</v>
      </c>
      <c r="C40" s="39">
        <v>0.19209605583292508</v>
      </c>
      <c r="D40" s="50">
        <v>0.19197570721544013</v>
      </c>
    </row>
    <row r="41" spans="1:4" x14ac:dyDescent="0.25">
      <c r="A41" s="48" t="s">
        <v>853</v>
      </c>
      <c r="B41" s="49" t="s">
        <v>274</v>
      </c>
      <c r="C41" s="39">
        <v>5.019796434652251E-2</v>
      </c>
      <c r="D41" s="50">
        <v>5.0371222088825211E-2</v>
      </c>
    </row>
    <row r="42" spans="1:4" x14ac:dyDescent="0.25">
      <c r="A42" s="48" t="s">
        <v>854</v>
      </c>
      <c r="B42" s="49" t="s">
        <v>1260</v>
      </c>
      <c r="C42" s="39">
        <v>9.380515450971344E-2</v>
      </c>
      <c r="D42" s="50">
        <v>9.3635075288773767E-2</v>
      </c>
    </row>
    <row r="43" spans="1:4" x14ac:dyDescent="0.25">
      <c r="A43" s="48" t="s">
        <v>855</v>
      </c>
      <c r="B43" s="49" t="s">
        <v>435</v>
      </c>
      <c r="C43" s="39">
        <v>0.11078250381085127</v>
      </c>
      <c r="D43" s="50">
        <v>0.1106033117281089</v>
      </c>
    </row>
    <row r="44" spans="1:4" x14ac:dyDescent="0.25">
      <c r="A44" s="48" t="s">
        <v>856</v>
      </c>
      <c r="B44" s="49" t="s">
        <v>1255</v>
      </c>
      <c r="C44" s="39">
        <v>9.3542607412419862E-2</v>
      </c>
      <c r="D44" s="50">
        <v>9.3724523750823324E-2</v>
      </c>
    </row>
    <row r="45" spans="1:4" x14ac:dyDescent="0.25">
      <c r="A45" s="48" t="s">
        <v>857</v>
      </c>
      <c r="B45" s="49" t="s">
        <v>1262</v>
      </c>
      <c r="C45" s="39">
        <v>6.345203433479564E-2</v>
      </c>
      <c r="D45" s="50">
        <v>6.3467364709155372E-2</v>
      </c>
    </row>
    <row r="46" spans="1:4" x14ac:dyDescent="0.25">
      <c r="A46" s="48" t="s">
        <v>858</v>
      </c>
      <c r="B46" s="49" t="s">
        <v>447</v>
      </c>
      <c r="C46" s="39">
        <v>0.15612029858255233</v>
      </c>
      <c r="D46" s="50">
        <v>0.15575831689658792</v>
      </c>
    </row>
    <row r="47" spans="1:4" x14ac:dyDescent="0.25">
      <c r="A47" s="48" t="s">
        <v>859</v>
      </c>
      <c r="B47" s="49" t="s">
        <v>1263</v>
      </c>
      <c r="C47" s="39">
        <v>7.7326297939528277E-2</v>
      </c>
      <c r="D47" s="50">
        <v>7.7360555336856596E-2</v>
      </c>
    </row>
    <row r="48" spans="1:4" x14ac:dyDescent="0.25">
      <c r="A48" s="48" t="s">
        <v>860</v>
      </c>
      <c r="B48" s="49" t="s">
        <v>311</v>
      </c>
      <c r="C48" s="39">
        <v>0.10827574820372608</v>
      </c>
      <c r="D48" s="50">
        <v>0.11064289531370335</v>
      </c>
    </row>
    <row r="49" spans="1:4" x14ac:dyDescent="0.25">
      <c r="A49" s="48" t="s">
        <v>861</v>
      </c>
      <c r="B49" s="49" t="s">
        <v>214</v>
      </c>
      <c r="C49" s="39">
        <v>0.16430114827957609</v>
      </c>
      <c r="D49" s="50">
        <v>0.1642754766882194</v>
      </c>
    </row>
    <row r="50" spans="1:4" x14ac:dyDescent="0.25">
      <c r="A50" s="48" t="s">
        <v>862</v>
      </c>
      <c r="B50" s="49" t="s">
        <v>1233</v>
      </c>
      <c r="C50" s="39">
        <v>6.5166670847934427E-2</v>
      </c>
      <c r="D50" s="50">
        <v>6.5005376886804106E-2</v>
      </c>
    </row>
    <row r="51" spans="1:4" x14ac:dyDescent="0.25">
      <c r="A51" s="48" t="s">
        <v>863</v>
      </c>
      <c r="B51" s="49" t="s">
        <v>463</v>
      </c>
      <c r="C51" s="39">
        <v>0.12506098943080488</v>
      </c>
      <c r="D51" s="50">
        <v>0.1246961672438231</v>
      </c>
    </row>
    <row r="52" spans="1:4" x14ac:dyDescent="0.25">
      <c r="A52" s="48" t="s">
        <v>864</v>
      </c>
      <c r="B52" s="49" t="s">
        <v>1236</v>
      </c>
      <c r="C52" s="39">
        <v>0.1530132737194089</v>
      </c>
      <c r="D52" s="50">
        <v>0.15319937881124682</v>
      </c>
    </row>
    <row r="53" spans="1:4" x14ac:dyDescent="0.25">
      <c r="A53" s="48" t="s">
        <v>865</v>
      </c>
      <c r="B53" s="49" t="s">
        <v>568</v>
      </c>
      <c r="C53" s="39">
        <v>8.8674558719945812E-2</v>
      </c>
      <c r="D53" s="50">
        <v>8.8465714059883793E-2</v>
      </c>
    </row>
    <row r="54" spans="1:4" x14ac:dyDescent="0.25">
      <c r="A54" s="48" t="s">
        <v>866</v>
      </c>
      <c r="B54" s="49" t="s">
        <v>481</v>
      </c>
      <c r="C54" s="39">
        <v>0.10360897994700731</v>
      </c>
      <c r="D54" s="50">
        <v>0.1032519888691199</v>
      </c>
    </row>
    <row r="55" spans="1:4" x14ac:dyDescent="0.25">
      <c r="A55" s="48" t="s">
        <v>867</v>
      </c>
      <c r="B55" s="49" t="s">
        <v>623</v>
      </c>
      <c r="C55" s="39">
        <v>0.11120771569673248</v>
      </c>
      <c r="D55" s="50">
        <v>0.11125715755558722</v>
      </c>
    </row>
    <row r="56" spans="1:4" x14ac:dyDescent="0.25">
      <c r="A56" s="48" t="s">
        <v>868</v>
      </c>
      <c r="B56" s="49" t="s">
        <v>687</v>
      </c>
      <c r="C56" s="39">
        <v>0.16091856140088662</v>
      </c>
      <c r="D56" s="50">
        <v>0.16166549229398886</v>
      </c>
    </row>
    <row r="57" spans="1:4" x14ac:dyDescent="0.25">
      <c r="A57" s="48" t="s">
        <v>869</v>
      </c>
      <c r="B57" s="49" t="s">
        <v>511</v>
      </c>
      <c r="C57" s="39">
        <v>7.6349525628984755E-2</v>
      </c>
      <c r="D57" s="50">
        <v>7.635905163782461E-2</v>
      </c>
    </row>
    <row r="58" spans="1:4" x14ac:dyDescent="0.25">
      <c r="A58" s="48" t="s">
        <v>870</v>
      </c>
      <c r="B58" s="49" t="s">
        <v>1268</v>
      </c>
      <c r="C58" s="39">
        <v>8.0647310824415452E-2</v>
      </c>
      <c r="D58" s="50">
        <v>8.0600179590889387E-2</v>
      </c>
    </row>
    <row r="59" spans="1:4" x14ac:dyDescent="0.25">
      <c r="A59" s="48" t="s">
        <v>871</v>
      </c>
      <c r="B59" s="49" t="s">
        <v>1257</v>
      </c>
      <c r="C59" s="39">
        <v>7.093156686720109E-2</v>
      </c>
      <c r="D59" s="50">
        <v>7.0736443713680902E-2</v>
      </c>
    </row>
    <row r="60" spans="1:4" x14ac:dyDescent="0.25">
      <c r="A60" s="48" t="s">
        <v>872</v>
      </c>
      <c r="B60" s="49" t="s">
        <v>85</v>
      </c>
      <c r="C60" s="39">
        <v>0.1120542520161705</v>
      </c>
      <c r="D60" s="50">
        <v>0.11179038487541212</v>
      </c>
    </row>
    <row r="61" spans="1:4" x14ac:dyDescent="0.25">
      <c r="A61" s="48" t="s">
        <v>873</v>
      </c>
      <c r="B61" s="49" t="s">
        <v>527</v>
      </c>
      <c r="C61" s="39">
        <v>7.3062746619115757E-2</v>
      </c>
      <c r="D61" s="50">
        <v>7.2818210413794465E-2</v>
      </c>
    </row>
    <row r="62" spans="1:4" x14ac:dyDescent="0.25">
      <c r="A62" s="48" t="s">
        <v>874</v>
      </c>
      <c r="B62" s="49" t="s">
        <v>150</v>
      </c>
      <c r="C62" s="39">
        <v>0.21196990628486484</v>
      </c>
      <c r="D62" s="50">
        <v>0.21219188872396508</v>
      </c>
    </row>
    <row r="63" spans="1:4" x14ac:dyDescent="0.25">
      <c r="A63" s="48" t="s">
        <v>875</v>
      </c>
      <c r="B63" s="49" t="s">
        <v>633</v>
      </c>
      <c r="C63" s="39">
        <v>5.8208118462403334E-2</v>
      </c>
      <c r="D63" s="50">
        <v>5.8384178896888919E-2</v>
      </c>
    </row>
    <row r="64" spans="1:4" x14ac:dyDescent="0.25">
      <c r="A64" s="48" t="s">
        <v>876</v>
      </c>
      <c r="B64" s="49" t="s">
        <v>130</v>
      </c>
      <c r="C64" s="39">
        <v>7.5192745597155969E-2</v>
      </c>
      <c r="D64" s="50">
        <v>7.5134257064138205E-2</v>
      </c>
    </row>
    <row r="65" spans="1:4" x14ac:dyDescent="0.25">
      <c r="A65" s="48" t="s">
        <v>877</v>
      </c>
      <c r="B65" s="49" t="s">
        <v>1286</v>
      </c>
      <c r="C65" s="39">
        <v>0.12078317424107697</v>
      </c>
      <c r="D65" s="50">
        <v>0.12207434932413914</v>
      </c>
    </row>
    <row r="66" spans="1:4" x14ac:dyDescent="0.25">
      <c r="A66" s="48" t="s">
        <v>878</v>
      </c>
      <c r="B66" s="49" t="s">
        <v>535</v>
      </c>
      <c r="C66" s="39">
        <v>5.8654705348375254E-2</v>
      </c>
      <c r="D66" s="50">
        <v>5.8463694414647147E-2</v>
      </c>
    </row>
    <row r="67" spans="1:4" x14ac:dyDescent="0.25">
      <c r="A67" s="48" t="s">
        <v>879</v>
      </c>
      <c r="B67" s="49" t="s">
        <v>1274</v>
      </c>
      <c r="C67" s="39">
        <v>6.6942190333123902E-2</v>
      </c>
      <c r="D67" s="50">
        <v>6.6791084135965753E-2</v>
      </c>
    </row>
    <row r="68" spans="1:4" x14ac:dyDescent="0.25">
      <c r="A68" s="48" t="s">
        <v>880</v>
      </c>
      <c r="B68" s="49" t="s">
        <v>548</v>
      </c>
      <c r="C68" s="39">
        <v>7.1685134705572792E-2</v>
      </c>
      <c r="D68" s="50">
        <v>7.2739229912800157E-2</v>
      </c>
    </row>
    <row r="69" spans="1:4" x14ac:dyDescent="0.25">
      <c r="A69" s="48" t="s">
        <v>881</v>
      </c>
      <c r="B69" s="49" t="s">
        <v>556</v>
      </c>
      <c r="C69" s="39">
        <v>0.18307374824007294</v>
      </c>
      <c r="D69" s="50">
        <v>0.18249772190668712</v>
      </c>
    </row>
    <row r="70" spans="1:4" x14ac:dyDescent="0.25">
      <c r="A70" s="48" t="s">
        <v>882</v>
      </c>
      <c r="B70" s="49" t="s">
        <v>1278</v>
      </c>
      <c r="C70" s="39">
        <v>0.10599431834610391</v>
      </c>
      <c r="D70" s="50">
        <v>0.10603129438252973</v>
      </c>
    </row>
    <row r="71" spans="1:4" x14ac:dyDescent="0.25">
      <c r="A71" s="48" t="s">
        <v>883</v>
      </c>
      <c r="B71" s="49" t="s">
        <v>97</v>
      </c>
      <c r="C71" s="39">
        <v>7.4927931417691274E-2</v>
      </c>
      <c r="D71" s="50">
        <v>7.4667454180152165E-2</v>
      </c>
    </row>
    <row r="72" spans="1:4" x14ac:dyDescent="0.25">
      <c r="A72" s="48" t="s">
        <v>884</v>
      </c>
      <c r="B72" s="49" t="s">
        <v>594</v>
      </c>
      <c r="C72" s="39">
        <v>6.2269676749589865E-2</v>
      </c>
      <c r="D72" s="50">
        <v>6.2186179309110294E-2</v>
      </c>
    </row>
    <row r="73" spans="1:4" x14ac:dyDescent="0.25">
      <c r="A73" s="48" t="s">
        <v>885</v>
      </c>
      <c r="B73" s="49" t="s">
        <v>1284</v>
      </c>
      <c r="C73" s="39">
        <v>6.7388016336462617E-2</v>
      </c>
      <c r="D73" s="50">
        <v>6.7225168715990463E-2</v>
      </c>
    </row>
    <row r="74" spans="1:4" x14ac:dyDescent="0.25">
      <c r="A74" s="48" t="s">
        <v>886</v>
      </c>
      <c r="B74" s="49" t="s">
        <v>287</v>
      </c>
      <c r="C74" s="39">
        <v>0.24895439818550097</v>
      </c>
      <c r="D74" s="50">
        <v>0.24934676620356463</v>
      </c>
    </row>
    <row r="75" spans="1:4" x14ac:dyDescent="0.25">
      <c r="A75" s="48" t="s">
        <v>887</v>
      </c>
      <c r="B75" s="49" t="s">
        <v>609</v>
      </c>
      <c r="C75" s="39">
        <v>0.18436716213738127</v>
      </c>
      <c r="D75" s="50">
        <v>0.18446930876548107</v>
      </c>
    </row>
    <row r="76" spans="1:4" x14ac:dyDescent="0.25">
      <c r="A76" s="48" t="s">
        <v>888</v>
      </c>
      <c r="B76" s="49" t="s">
        <v>55</v>
      </c>
      <c r="C76" s="39">
        <v>5.7151925198082168E-2</v>
      </c>
      <c r="D76" s="50">
        <v>5.7056180227388946E-2</v>
      </c>
    </row>
    <row r="77" spans="1:4" x14ac:dyDescent="0.25">
      <c r="A77" s="48" t="s">
        <v>889</v>
      </c>
      <c r="B77" s="49" t="s">
        <v>148</v>
      </c>
      <c r="C77" s="39">
        <v>0.20829632720117777</v>
      </c>
      <c r="D77" s="50">
        <v>0.20837133266795285</v>
      </c>
    </row>
    <row r="78" spans="1:4" x14ac:dyDescent="0.25">
      <c r="A78" s="48" t="s">
        <v>890</v>
      </c>
      <c r="B78" s="49" t="s">
        <v>152</v>
      </c>
      <c r="C78" s="39">
        <v>0.20937191777682551</v>
      </c>
      <c r="D78" s="50">
        <v>0.20945305454240892</v>
      </c>
    </row>
    <row r="79" spans="1:4" x14ac:dyDescent="0.25">
      <c r="A79" s="48" t="s">
        <v>891</v>
      </c>
      <c r="B79" s="49" t="s">
        <v>226</v>
      </c>
      <c r="C79" s="39">
        <v>5.8900321119211591E-2</v>
      </c>
      <c r="D79" s="50">
        <v>5.9155992606431722E-2</v>
      </c>
    </row>
    <row r="80" spans="1:4" x14ac:dyDescent="0.25">
      <c r="A80" s="48" t="s">
        <v>892</v>
      </c>
      <c r="B80" s="49" t="s">
        <v>228</v>
      </c>
      <c r="C80" s="39">
        <v>0.14793541504058538</v>
      </c>
      <c r="D80" s="50">
        <v>0.14821063513052504</v>
      </c>
    </row>
    <row r="81" spans="1:4" x14ac:dyDescent="0.25">
      <c r="A81" s="48" t="s">
        <v>893</v>
      </c>
      <c r="B81" s="49" t="s">
        <v>220</v>
      </c>
      <c r="C81" s="39">
        <v>9.6661405753729335E-2</v>
      </c>
      <c r="D81" s="50">
        <v>9.6462717461901909E-2</v>
      </c>
    </row>
    <row r="82" spans="1:4" x14ac:dyDescent="0.25">
      <c r="A82" s="48" t="s">
        <v>894</v>
      </c>
      <c r="B82" s="49" t="s">
        <v>657</v>
      </c>
      <c r="C82" s="39">
        <v>0.14440737321749028</v>
      </c>
      <c r="D82" s="50">
        <v>0.1443094467563141</v>
      </c>
    </row>
    <row r="83" spans="1:4" x14ac:dyDescent="0.25">
      <c r="A83" s="48" t="s">
        <v>895</v>
      </c>
      <c r="B83" s="49" t="s">
        <v>483</v>
      </c>
      <c r="C83" s="39">
        <v>0.14589383335033584</v>
      </c>
      <c r="D83" s="50">
        <v>0.14587379917578361</v>
      </c>
    </row>
    <row r="84" spans="1:4" x14ac:dyDescent="0.25">
      <c r="A84" s="48" t="s">
        <v>896</v>
      </c>
      <c r="B84" s="49" t="s">
        <v>51</v>
      </c>
      <c r="C84" s="39">
        <v>0.15261081421196709</v>
      </c>
      <c r="D84" s="50">
        <v>0.15257602492468342</v>
      </c>
    </row>
    <row r="85" spans="1:4" x14ac:dyDescent="0.25">
      <c r="A85" s="48" t="s">
        <v>897</v>
      </c>
      <c r="B85" s="49" t="s">
        <v>671</v>
      </c>
      <c r="C85" s="39">
        <v>9.2596970439984022E-2</v>
      </c>
      <c r="D85" s="50">
        <v>9.2381236010498274E-2</v>
      </c>
    </row>
    <row r="86" spans="1:4" x14ac:dyDescent="0.25">
      <c r="A86" s="48" t="s">
        <v>898</v>
      </c>
      <c r="B86" s="49" t="s">
        <v>679</v>
      </c>
      <c r="C86" s="39">
        <v>0.26298656858733432</v>
      </c>
      <c r="D86" s="50">
        <v>0.26298463498988173</v>
      </c>
    </row>
    <row r="87" spans="1:4" x14ac:dyDescent="0.25">
      <c r="A87" s="48" t="s">
        <v>899</v>
      </c>
      <c r="B87" s="49" t="s">
        <v>345</v>
      </c>
      <c r="C87" s="39">
        <v>7.5776816258142393E-2</v>
      </c>
      <c r="D87" s="50">
        <v>7.5625092152468792E-2</v>
      </c>
    </row>
    <row r="88" spans="1:4" x14ac:dyDescent="0.25">
      <c r="A88" s="48" t="s">
        <v>900</v>
      </c>
      <c r="B88" s="49" t="s">
        <v>1291</v>
      </c>
      <c r="C88" s="39">
        <v>6.6091047855279347E-2</v>
      </c>
      <c r="D88" s="50">
        <v>6.5947093759763986E-2</v>
      </c>
    </row>
    <row r="89" spans="1:4" x14ac:dyDescent="0.25">
      <c r="A89" s="48" t="s">
        <v>901</v>
      </c>
      <c r="B89" s="49" t="s">
        <v>673</v>
      </c>
      <c r="C89" s="39">
        <v>0.13699074154518459</v>
      </c>
      <c r="D89" s="50">
        <v>0.13723156676713444</v>
      </c>
    </row>
    <row r="90" spans="1:4" x14ac:dyDescent="0.25">
      <c r="A90" s="48" t="s">
        <v>902</v>
      </c>
      <c r="B90" s="49" t="s">
        <v>699</v>
      </c>
      <c r="C90" s="39">
        <v>1.9836115840570129E-2</v>
      </c>
      <c r="D90" s="50">
        <v>1.9834599158422117E-2</v>
      </c>
    </row>
    <row r="91" spans="1:4" x14ac:dyDescent="0.25">
      <c r="A91" s="48" t="s">
        <v>903</v>
      </c>
      <c r="B91" s="49" t="s">
        <v>715</v>
      </c>
      <c r="C91" s="39">
        <v>5.2635146585368706E-2</v>
      </c>
      <c r="D91" s="50">
        <v>5.2485368898197694E-2</v>
      </c>
    </row>
    <row r="92" spans="1:4" x14ac:dyDescent="0.25">
      <c r="A92" s="48" t="s">
        <v>904</v>
      </c>
      <c r="B92" s="49" t="s">
        <v>707</v>
      </c>
      <c r="C92" s="39">
        <v>0.14541145726524479</v>
      </c>
      <c r="D92" s="50">
        <v>0.14579249962209451</v>
      </c>
    </row>
    <row r="93" spans="1:4" x14ac:dyDescent="0.25">
      <c r="A93" s="48" t="s">
        <v>905</v>
      </c>
      <c r="B93" s="49" t="s">
        <v>705</v>
      </c>
      <c r="C93" s="39">
        <v>5.512251215715272E-2</v>
      </c>
      <c r="D93" s="50">
        <v>5.4986104568115729E-2</v>
      </c>
    </row>
    <row r="94" spans="1:4" x14ac:dyDescent="0.25">
      <c r="A94" s="48" t="s">
        <v>906</v>
      </c>
      <c r="B94" s="49" t="s">
        <v>1251</v>
      </c>
      <c r="C94" s="39">
        <v>5.305231474839614E-2</v>
      </c>
      <c r="D94" s="50">
        <v>5.2931919320786641E-2</v>
      </c>
    </row>
    <row r="95" spans="1:4" x14ac:dyDescent="0.25">
      <c r="A95" s="48" t="s">
        <v>907</v>
      </c>
      <c r="B95" s="49" t="s">
        <v>1293</v>
      </c>
      <c r="C95" s="39">
        <v>5.9318531514753761E-2</v>
      </c>
      <c r="D95" s="50">
        <v>5.9231130323693169E-2</v>
      </c>
    </row>
    <row r="96" spans="1:4" x14ac:dyDescent="0.25">
      <c r="A96" s="48" t="s">
        <v>908</v>
      </c>
      <c r="B96" s="49" t="s">
        <v>1292</v>
      </c>
      <c r="C96" s="39">
        <v>5.5461668643690155E-2</v>
      </c>
      <c r="D96" s="50">
        <v>5.5331886519555951E-2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"GROUPEMENT DES COA EN VIGUEUR LE "&amp;'OPTIONS - INTERVALLES DE MARGE'!A1</f>
        <v>GROUPEMENT DES COA EN VIGUEUR LE 21 MAY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35</v>
      </c>
      <c r="C3" s="136" t="s">
        <v>5</v>
      </c>
      <c r="D3" s="136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29"/>
      <c r="C6" s="6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29"/>
      <c r="C7" s="9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0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2" t="str">
        <f>"IMPUTATIONS POUR POSITION MIXTE INTRA-MARCHANDISE - 'BUTTERFLY' MENSUEL EN VIGUEUR LE "&amp;'OPTIONS - INTERVALLES DE MARGE'!A1</f>
        <v>IMPUTATIONS POUR POSITION MIXTE INTRA-MARCHANDISE - 'BUTTERFLY' MENSUEL EN VIGUEUR LE 21 MAY 2026</v>
      </c>
      <c r="B10" s="133"/>
      <c r="C10" s="133"/>
      <c r="D10" s="133"/>
      <c r="E10" s="13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41" t="s">
        <v>7</v>
      </c>
      <c r="C11" s="136" t="s">
        <v>8</v>
      </c>
      <c r="D11" s="136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42"/>
      <c r="C12" s="143"/>
      <c r="D12" s="14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644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2" t="str">
        <f>"IMPUTATIONS POUR POSITION MIXTE INTRA-MARCHANDISE - INTERMENSUELLE EN VIGUEUR LE "&amp;'OPTIONS - INTERVALLES DE MARGE'!A1</f>
        <v>IMPUTATIONS POUR POSITION MIXTE INTRA-MARCHANDISE - INTERMENSUELLE EN VIGUEUR LE 21 MAY 2026</v>
      </c>
      <c r="B16" s="133"/>
      <c r="C16" s="133"/>
      <c r="D16" s="133"/>
      <c r="E16" s="133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9" t="s">
        <v>0</v>
      </c>
      <c r="C17" s="136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40"/>
      <c r="C18" s="13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A10:E10"/>
    <mergeCell ref="B11:B12"/>
    <mergeCell ref="C11:C12"/>
    <mergeCell ref="D11:D12"/>
    <mergeCell ref="C17:C18"/>
    <mergeCell ref="A16:E16"/>
    <mergeCell ref="B17:B18"/>
    <mergeCell ref="B5:B8"/>
    <mergeCell ref="A1:E1"/>
    <mergeCell ref="A2:E2"/>
    <mergeCell ref="B3:B4"/>
    <mergeCell ref="C3:C4"/>
    <mergeCell ref="D3:D4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"GROUPEMENT DES CRA EN VIGUEUR LE "&amp;'OPTIONS - INTERVALLES DE MARGE'!A1</f>
        <v>GROUPEMENT DES CRA EN VIGUEUR LE 21 MAY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35</v>
      </c>
      <c r="C3" s="136" t="s">
        <v>5</v>
      </c>
      <c r="D3" s="136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0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6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0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6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29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29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0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6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29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29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0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2" t="str">
        <f>"IMPUTATIONS POUR POSITION MIXTE INTRA-MARCHANDISE - 'BUTTERFLY' TRIMESTRIEL EN VIGUEUR LE "&amp;'OPTIONS - INTERVALLES DE MARGE'!A1</f>
        <v>IMPUTATIONS POUR POSITION MIXTE INTRA-MARCHANDISE - 'BUTTERFLY' TRIMESTRIEL EN VIGUEUR LE 21 MAY 2026</v>
      </c>
      <c r="B18" s="133"/>
      <c r="C18" s="133"/>
      <c r="D18" s="133"/>
      <c r="E18" s="13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41" t="s">
        <v>7</v>
      </c>
      <c r="C19" s="136" t="s">
        <v>8</v>
      </c>
      <c r="D19" s="136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42"/>
      <c r="C20" s="143"/>
      <c r="D20" s="14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198</v>
      </c>
      <c r="D23" s="13">
        <v>202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176</v>
      </c>
      <c r="D24" s="13">
        <v>174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279</v>
      </c>
      <c r="D25" s="13">
        <v>274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280</v>
      </c>
      <c r="D26" s="13">
        <v>277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160</v>
      </c>
      <c r="D27" s="13">
        <v>159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148</v>
      </c>
      <c r="D28" s="13">
        <v>148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246</v>
      </c>
      <c r="D29" s="13">
        <v>245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236</v>
      </c>
      <c r="D30" s="14">
        <v>235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2" t="str">
        <f>"IMPUTATIONS POUR POSITION MIXTE INTRA-MARCHANDISE - 'BUTTERFLY' SEMESTRIEL EN VIGUEUR LE "&amp;'OPTIONS - INTERVALLES DE MARGE'!A1</f>
        <v>IMPUTATIONS POUR POSITION MIXTE INTRA-MARCHANDISE - 'BUTTERFLY' SEMESTRIEL EN VIGUEUR LE 21 MAY 2026</v>
      </c>
      <c r="B32" s="133"/>
      <c r="C32" s="133"/>
      <c r="D32" s="133"/>
      <c r="E32" s="13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9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40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157</v>
      </c>
      <c r="D35" s="19">
        <v>166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124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263</v>
      </c>
      <c r="D37" s="19">
        <v>266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184</v>
      </c>
      <c r="D38" s="19">
        <v>188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141</v>
      </c>
      <c r="D39" s="19">
        <v>141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108</v>
      </c>
      <c r="D40" s="19">
        <v>109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92</v>
      </c>
      <c r="D41" s="19">
        <v>89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99</v>
      </c>
      <c r="D42" s="20">
        <v>98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2" t="str">
        <f>"IMPUTATIONS POUR POSITION MIXTE INTRA-MARCHANDISE - 'BUTTERFLY' NEUF-MOIS EN VIGUEUR LE "&amp;'OPTIONS - INTERVALLES DE MARGE'!A1</f>
        <v>IMPUTATIONS POUR POSITION MIXTE INTRA-MARCHANDISE - 'BUTTERFLY' NEUF-MOIS EN VIGUEUR LE 21 MAY 2026</v>
      </c>
      <c r="B44" s="133"/>
      <c r="C44" s="133"/>
      <c r="D44" s="133"/>
      <c r="E44" s="13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9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40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435</v>
      </c>
      <c r="D47" s="19">
        <v>441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202</v>
      </c>
      <c r="D48" s="19">
        <v>206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300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152</v>
      </c>
      <c r="D50" s="19">
        <v>156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193</v>
      </c>
      <c r="D51" s="19">
        <v>193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123</v>
      </c>
      <c r="D52" s="20">
        <v>123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2" t="str">
        <f>"IMPUTATIONS POUR POSITION MIXTE INTRA-MARCHANDISE - 'BUTTERFLY' ANNUEL EN VIGUEUR LE "&amp;'OPTIONS - INTERVALLES DE MARGE'!A1</f>
        <v>IMPUTATIONS POUR POSITION MIXTE INTRA-MARCHANDISE - 'BUTTERFLY' ANNUEL EN VIGUEUR LE 21 MAY 2026</v>
      </c>
      <c r="B54" s="133"/>
      <c r="C54" s="133"/>
      <c r="D54" s="133"/>
      <c r="E54" s="133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9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40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368</v>
      </c>
      <c r="D57" s="19">
        <v>375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213</v>
      </c>
      <c r="D58" s="19">
        <v>214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337</v>
      </c>
      <c r="D59" s="19">
        <v>341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175</v>
      </c>
      <c r="D60" s="20">
        <v>180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2" t="str">
        <f>"IMPUTATIONS POUR POSITION MIXTE INTRA-MARCHANDISE - INTERMENSUELLE EN VIGUEUR LE "&amp;'OPTIONS - INTERVALLES DE MARGE'!A1</f>
        <v>IMPUTATIONS POUR POSITION MIXTE INTRA-MARCHANDISE - INTERMENSUELLE EN VIGUEUR LE 21 MAY 2026</v>
      </c>
      <c r="B62" s="133"/>
      <c r="C62" s="133"/>
      <c r="D62" s="133"/>
      <c r="E62" s="133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9" t="s">
        <v>0</v>
      </c>
      <c r="B63" s="147">
        <v>1</v>
      </c>
      <c r="C63" s="147">
        <v>2</v>
      </c>
      <c r="D63" s="147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40"/>
      <c r="B64" s="148"/>
      <c r="C64" s="148">
        <v>2</v>
      </c>
      <c r="D64" s="148">
        <v>3</v>
      </c>
      <c r="E64" s="149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299</v>
      </c>
      <c r="C65" s="24">
        <v>311</v>
      </c>
      <c r="D65" s="25">
        <v>320</v>
      </c>
      <c r="E65" s="26">
        <v>325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238</v>
      </c>
      <c r="D66" s="29">
        <v>334</v>
      </c>
      <c r="E66" s="30">
        <v>435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258</v>
      </c>
      <c r="E67" s="30">
        <v>305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A54:E54"/>
    <mergeCell ref="B55:B56"/>
    <mergeCell ref="C55:C56"/>
    <mergeCell ref="D55:D56"/>
    <mergeCell ref="A62:E62"/>
    <mergeCell ref="A63:A64"/>
    <mergeCell ref="B63:B64"/>
    <mergeCell ref="C63:C64"/>
    <mergeCell ref="D63:D64"/>
    <mergeCell ref="E63:E6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B5:B6"/>
    <mergeCell ref="A1:E1"/>
    <mergeCell ref="A2:E2"/>
    <mergeCell ref="B3:B4"/>
    <mergeCell ref="C3:C4"/>
    <mergeCell ref="D3:D4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"GROUPEMENT DES SDV EN VIGUEUR LE "&amp;'OPTIONS - INTERVALLES DE MARGE'!A1</f>
        <v>GROUPEMENT DES SDV EN VIGUEUR LE 21 MAY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6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29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0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2" t="str">
        <f>"IMPUTATIONS POUR POSITION MIXTE INTRA-MARCHANDISE - INTERMENSUELLE EN VIGUEUR LE "&amp;'OPTIONS - INTERVALLES DE MARGE'!A1</f>
        <v>IMPUTATIONS POUR POSITION MIXTE INTRA-MARCHANDISE - INTERMENSUELLE EN VIGUEUR LE 21 MAY 2026</v>
      </c>
      <c r="B11" s="133"/>
      <c r="C11" s="133"/>
      <c r="D11" s="133"/>
      <c r="E11" s="133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9" t="s">
        <v>0</v>
      </c>
      <c r="B12" s="147">
        <v>1</v>
      </c>
      <c r="C12" s="147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40"/>
      <c r="B13" s="148"/>
      <c r="C13" s="148">
        <v>2</v>
      </c>
      <c r="D13" s="149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104</v>
      </c>
      <c r="D14" s="26">
        <v>148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151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A1:E1"/>
    <mergeCell ref="A2:E2"/>
    <mergeCell ref="B3:B4"/>
    <mergeCell ref="C3:C4"/>
    <mergeCell ref="D3:D4"/>
    <mergeCell ref="B7:B9"/>
    <mergeCell ref="A11:E11"/>
    <mergeCell ref="A12:A13"/>
    <mergeCell ref="B12:B13"/>
    <mergeCell ref="C12:C13"/>
    <mergeCell ref="D12:D13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"GROUPEMENT DES SXF EN VIGUEUR LE "&amp;'OPTIONS - INTERVALLES DE MARGE'!A1</f>
        <v>GROUPEMENT DES SXF EN VIGUEUR LE 21 MAY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"IMPUTATIONS POUR POSITION MIXTE INTRA-MARCHANDISE - INTERMENSUELLE EN VIGUEUR LE "&amp;'OPTIONS - INTERVALLES DE MARGE'!A1</f>
        <v>IMPUTATIONS POUR POSITION MIXTE INTRA-MARCHANDISE - INTERMENSUELLE EN VIGUEUR LE 21 MAY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1548</v>
      </c>
      <c r="D17" s="26">
        <v>2551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838</v>
      </c>
      <c r="D18" s="30">
        <v>1924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"GROUPEMENT DES AXF EN VIGUEUR LE "&amp;'OPTIONS - INTERVALLES DE MARGE'!A1</f>
        <v>GROUPEMENT DES AXF EN VIGUEUR LE 21 MAY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"IMPUTATIONS POUR POSITION MIXTE INTRA-MARCHANDISE - INTERMENSUELLE EN VIGUEUR LE "&amp;'OPTIONS - INTERVALLES DE MARGE'!A1</f>
        <v>IMPUTATIONS POUR POSITION MIXTE INTRA-MARCHANDISE - INTERMENSUELLE EN VIGUEUR LE 21 MAY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2163</v>
      </c>
      <c r="C17" s="24">
        <v>1995</v>
      </c>
      <c r="D17" s="26">
        <v>1758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2156</v>
      </c>
      <c r="D18" s="30">
        <v>1907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2167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62" t="str">
        <f>"IMPUTATIONS POUR POSITION MIXTE INTRA-MARCHANDISES INTERMENSUELLE EN VIGUEUR LE "&amp;'OPTIONS - INTERVALLES DE MARGE'!A1</f>
        <v>IMPUTATIONS POUR POSITION MIXTE INTRA-MARCHANDISES INTERMENSUELLE EN VIGUEUR LE 21 MAY 2026</v>
      </c>
      <c r="B2" s="163"/>
      <c r="C2" s="163"/>
      <c r="D2" s="164"/>
    </row>
    <row r="3" spans="1:4" x14ac:dyDescent="0.25">
      <c r="A3" s="158" t="s">
        <v>20</v>
      </c>
      <c r="B3" s="160" t="s">
        <v>21</v>
      </c>
      <c r="C3" s="160" t="s">
        <v>22</v>
      </c>
      <c r="D3" s="160" t="s">
        <v>23</v>
      </c>
    </row>
    <row r="4" spans="1:4" ht="24" customHeight="1" thickBot="1" x14ac:dyDescent="0.3">
      <c r="A4" s="159"/>
      <c r="B4" s="161"/>
      <c r="C4" s="161"/>
      <c r="D4" s="161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1295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1296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1297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1300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1301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1302</v>
      </c>
      <c r="C11" s="67">
        <v>200</v>
      </c>
      <c r="D11" s="68">
        <v>200</v>
      </c>
    </row>
    <row r="12" spans="1:4" x14ac:dyDescent="0.25">
      <c r="A12" s="65" t="s">
        <v>789</v>
      </c>
      <c r="B12" s="66" t="s">
        <v>1304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1305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1306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1307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1309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1310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1311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1312</v>
      </c>
      <c r="C19" s="67">
        <v>125</v>
      </c>
      <c r="D19" s="68">
        <v>125</v>
      </c>
    </row>
    <row r="20" spans="1:4" x14ac:dyDescent="0.25">
      <c r="A20" s="65" t="s">
        <v>807</v>
      </c>
      <c r="B20" s="66" t="s">
        <v>1313</v>
      </c>
      <c r="C20" s="67">
        <v>100</v>
      </c>
      <c r="D20" s="70">
        <v>100</v>
      </c>
    </row>
    <row r="21" spans="1:4" x14ac:dyDescent="0.25">
      <c r="A21" s="65" t="s">
        <v>809</v>
      </c>
      <c r="B21" s="66" t="s">
        <v>1314</v>
      </c>
      <c r="C21" s="67">
        <v>100</v>
      </c>
      <c r="D21" s="70">
        <v>100</v>
      </c>
    </row>
    <row r="22" spans="1:4" x14ac:dyDescent="0.25">
      <c r="A22" s="65" t="s">
        <v>811</v>
      </c>
      <c r="B22" s="66" t="s">
        <v>1315</v>
      </c>
      <c r="C22" s="67">
        <v>100</v>
      </c>
      <c r="D22" s="70">
        <v>100</v>
      </c>
    </row>
    <row r="23" spans="1:4" x14ac:dyDescent="0.25">
      <c r="A23" s="65" t="s">
        <v>813</v>
      </c>
      <c r="B23" s="66" t="s">
        <v>1316</v>
      </c>
      <c r="C23" s="67">
        <v>100</v>
      </c>
      <c r="D23" s="70">
        <v>100</v>
      </c>
    </row>
    <row r="24" spans="1:4" x14ac:dyDescent="0.25">
      <c r="A24" s="65" t="s">
        <v>815</v>
      </c>
      <c r="B24" s="66" t="s">
        <v>1317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6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21 MAY 2026</v>
      </c>
      <c r="B30" s="163"/>
      <c r="C30" s="163"/>
      <c r="D30" s="164"/>
    </row>
    <row r="31" spans="1:4" ht="15" customHeight="1" x14ac:dyDescent="0.25">
      <c r="A31" s="158" t="s">
        <v>20</v>
      </c>
      <c r="B31" s="160" t="s">
        <v>21</v>
      </c>
      <c r="C31" s="160" t="s">
        <v>37</v>
      </c>
      <c r="D31" s="160" t="s">
        <v>38</v>
      </c>
    </row>
    <row r="32" spans="1:4" ht="15.75" thickBot="1" x14ac:dyDescent="0.3">
      <c r="A32" s="159"/>
      <c r="B32" s="161"/>
      <c r="C32" s="161"/>
      <c r="D32" s="161"/>
    </row>
    <row r="33" spans="1:4" x14ac:dyDescent="0.25">
      <c r="A33" s="65" t="s">
        <v>817</v>
      </c>
      <c r="B33" s="69" t="s">
        <v>1227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1225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1229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1231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1237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1239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1242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1258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1245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1254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1246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1252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1253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1271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1276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1259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1260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435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1255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1262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447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1263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1233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1236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1268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1257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1286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1274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1278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1284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1291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1251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1293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1292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30:D30"/>
    <mergeCell ref="A31:A32"/>
    <mergeCell ref="B31:B32"/>
    <mergeCell ref="C31:C32"/>
    <mergeCell ref="D31:D32"/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1"/>
      <c r="B1" s="166"/>
      <c r="C1" s="166"/>
      <c r="D1" s="166"/>
      <c r="E1" s="166"/>
    </row>
    <row r="2" spans="1:5" ht="50.1" customHeight="1" thickBot="1" x14ac:dyDescent="0.3">
      <c r="A2" s="182" t="str">
        <f>"IMPUTATIONS POUR POSITION MIXTE INTER-MARCHANDISE DE CAT SUR TAUX D'INTÉRÊT EN VIGUEUR LE "&amp;'OPTIONS - INTERVALLES DE MARGE'!A1</f>
        <v>IMPUTATIONS POUR POSITION MIXTE INTER-MARCHANDISE DE CAT SUR TAUX D'INTÉRÊT EN VIGUEUR LE 21 MAY 2026</v>
      </c>
      <c r="B2" s="183"/>
      <c r="C2" s="183"/>
      <c r="D2" s="183"/>
      <c r="E2" s="183"/>
    </row>
    <row r="3" spans="1:5" ht="15" customHeight="1" x14ac:dyDescent="0.25">
      <c r="A3" s="169" t="s">
        <v>32</v>
      </c>
      <c r="B3" s="172" t="s">
        <v>39</v>
      </c>
      <c r="C3" s="170" t="s">
        <v>40</v>
      </c>
      <c r="D3" s="184" t="s">
        <v>33</v>
      </c>
      <c r="E3" s="186" t="s">
        <v>34</v>
      </c>
    </row>
    <row r="4" spans="1:5" ht="15.75" thickBot="1" x14ac:dyDescent="0.3">
      <c r="A4" s="158"/>
      <c r="B4" s="160"/>
      <c r="C4" s="171"/>
      <c r="D4" s="185"/>
      <c r="E4" s="187"/>
    </row>
    <row r="5" spans="1:5" x14ac:dyDescent="0.25">
      <c r="A5" s="75" t="s">
        <v>976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979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2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21 MAY 2026</v>
      </c>
      <c r="B17" s="183"/>
      <c r="C17" s="183"/>
      <c r="D17" s="183"/>
      <c r="E17" s="183"/>
    </row>
    <row r="18" spans="1:5" ht="21" customHeight="1" x14ac:dyDescent="0.25">
      <c r="A18" s="169" t="s">
        <v>32</v>
      </c>
      <c r="B18" s="172" t="s">
        <v>39</v>
      </c>
      <c r="C18" s="170" t="s">
        <v>40</v>
      </c>
      <c r="D18" s="172" t="s">
        <v>33</v>
      </c>
      <c r="E18" s="186" t="s">
        <v>34</v>
      </c>
    </row>
    <row r="19" spans="1:5" ht="15.75" thickBot="1" x14ac:dyDescent="0.3">
      <c r="A19" s="158"/>
      <c r="B19" s="160"/>
      <c r="C19" s="171"/>
      <c r="D19" s="160"/>
      <c r="E19" s="187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991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2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20</v>
      </c>
      <c r="D33" s="76">
        <v>0.88</v>
      </c>
      <c r="E33" s="77">
        <v>0.88</v>
      </c>
    </row>
    <row r="34" spans="1:5" x14ac:dyDescent="0.25">
      <c r="A34" s="75" t="s">
        <v>997</v>
      </c>
      <c r="B34" s="98">
        <v>1</v>
      </c>
      <c r="C34" s="99">
        <v>17</v>
      </c>
      <c r="D34" s="76">
        <v>0.88</v>
      </c>
      <c r="E34" s="77">
        <v>0.88</v>
      </c>
    </row>
    <row r="35" spans="1:5" x14ac:dyDescent="0.25">
      <c r="A35" s="75" t="s">
        <v>998</v>
      </c>
      <c r="B35" s="98">
        <v>1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4</v>
      </c>
      <c r="C36" s="99">
        <v>1</v>
      </c>
      <c r="D36" s="76">
        <v>0.88</v>
      </c>
      <c r="E36" s="77">
        <v>0.88</v>
      </c>
    </row>
    <row r="37" spans="1:5" x14ac:dyDescent="0.25">
      <c r="A37" s="75" t="s">
        <v>1000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3</v>
      </c>
      <c r="D44" s="76">
        <v>0.85</v>
      </c>
      <c r="E44" s="77">
        <v>0.85</v>
      </c>
    </row>
    <row r="45" spans="1:5" x14ac:dyDescent="0.25">
      <c r="A45" s="75" t="s">
        <v>1008</v>
      </c>
      <c r="B45" s="98">
        <v>1</v>
      </c>
      <c r="C45" s="99">
        <v>16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2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2</v>
      </c>
      <c r="C47" s="99">
        <v>1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1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0.82000000000000006</v>
      </c>
      <c r="E51" s="77">
        <v>0.82000000000000006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0.79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0.78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0.78</v>
      </c>
      <c r="E55" s="77">
        <v>0.77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1</v>
      </c>
      <c r="C60" s="99">
        <v>34</v>
      </c>
      <c r="D60" s="76">
        <v>0.71</v>
      </c>
      <c r="E60" s="77">
        <v>0.71</v>
      </c>
    </row>
    <row r="61" spans="1:5" x14ac:dyDescent="0.25">
      <c r="A61" s="75" t="s">
        <v>1024</v>
      </c>
      <c r="B61" s="98">
        <v>1</v>
      </c>
      <c r="C61" s="99">
        <v>4</v>
      </c>
      <c r="D61" s="76">
        <v>0.71</v>
      </c>
      <c r="E61" s="77">
        <v>0.71</v>
      </c>
    </row>
    <row r="62" spans="1:5" x14ac:dyDescent="0.25">
      <c r="A62" s="75" t="s">
        <v>1025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3</v>
      </c>
      <c r="C63" s="99">
        <v>1</v>
      </c>
      <c r="D63" s="76">
        <v>0.72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1028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1029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1034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1035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1036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1038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1039</v>
      </c>
      <c r="B76" s="98">
        <v>1</v>
      </c>
      <c r="C76" s="99">
        <v>10</v>
      </c>
      <c r="D76" s="76">
        <v>0.67</v>
      </c>
      <c r="E76" s="77">
        <v>0.67</v>
      </c>
    </row>
    <row r="77" spans="1:5" x14ac:dyDescent="0.25">
      <c r="A77" s="75" t="s">
        <v>1040</v>
      </c>
      <c r="B77" s="98">
        <v>1</v>
      </c>
      <c r="C77" s="99">
        <v>39</v>
      </c>
      <c r="D77" s="76">
        <v>0.67</v>
      </c>
      <c r="E77" s="77">
        <v>0.67</v>
      </c>
    </row>
    <row r="78" spans="1:5" x14ac:dyDescent="0.25">
      <c r="A78" s="75" t="s">
        <v>1041</v>
      </c>
      <c r="B78" s="98">
        <v>9</v>
      </c>
      <c r="C78" s="99">
        <v>1</v>
      </c>
      <c r="D78" s="76">
        <v>0.67</v>
      </c>
      <c r="E78" s="77">
        <v>0.67</v>
      </c>
    </row>
    <row r="79" spans="1:5" x14ac:dyDescent="0.25">
      <c r="A79" s="75" t="s">
        <v>1042</v>
      </c>
      <c r="B79" s="98">
        <v>2</v>
      </c>
      <c r="C79" s="99">
        <v>1</v>
      </c>
      <c r="D79" s="76">
        <v>0.67</v>
      </c>
      <c r="E79" s="77">
        <v>0.67</v>
      </c>
    </row>
    <row r="80" spans="1:5" x14ac:dyDescent="0.25">
      <c r="A80" s="75" t="s">
        <v>1043</v>
      </c>
      <c r="B80" s="98">
        <v>1</v>
      </c>
      <c r="C80" s="99">
        <v>2</v>
      </c>
      <c r="D80" s="76">
        <v>0.66</v>
      </c>
      <c r="E80" s="77">
        <v>0.66</v>
      </c>
    </row>
    <row r="81" spans="1:5" x14ac:dyDescent="0.25">
      <c r="A81" s="75" t="s">
        <v>1044</v>
      </c>
      <c r="B81" s="98">
        <v>1</v>
      </c>
      <c r="C81" s="99">
        <v>6</v>
      </c>
      <c r="D81" s="76">
        <v>0.66</v>
      </c>
      <c r="E81" s="77">
        <v>0.66</v>
      </c>
    </row>
    <row r="82" spans="1:5" x14ac:dyDescent="0.25">
      <c r="A82" s="75" t="s">
        <v>1045</v>
      </c>
      <c r="B82" s="98">
        <v>1</v>
      </c>
      <c r="C82" s="99">
        <v>34</v>
      </c>
      <c r="D82" s="76">
        <v>0.66</v>
      </c>
      <c r="E82" s="77">
        <v>0.66</v>
      </c>
    </row>
    <row r="83" spans="1:5" x14ac:dyDescent="0.25">
      <c r="A83" s="75" t="s">
        <v>1046</v>
      </c>
      <c r="B83" s="98">
        <v>1</v>
      </c>
      <c r="C83" s="99">
        <v>10</v>
      </c>
      <c r="D83" s="76">
        <v>0.66</v>
      </c>
      <c r="E83" s="77">
        <v>0.66</v>
      </c>
    </row>
    <row r="84" spans="1:5" x14ac:dyDescent="0.25">
      <c r="A84" s="75" t="s">
        <v>1047</v>
      </c>
      <c r="B84" s="98">
        <v>9</v>
      </c>
      <c r="C84" s="99">
        <v>1</v>
      </c>
      <c r="D84" s="76">
        <v>0.66</v>
      </c>
      <c r="E84" s="77">
        <v>0.66</v>
      </c>
    </row>
    <row r="85" spans="1:5" x14ac:dyDescent="0.25">
      <c r="A85" s="75" t="s">
        <v>1048</v>
      </c>
      <c r="B85" s="98">
        <v>3</v>
      </c>
      <c r="C85" s="99">
        <v>1</v>
      </c>
      <c r="D85" s="76">
        <v>0.65</v>
      </c>
      <c r="E85" s="77">
        <v>0.65</v>
      </c>
    </row>
    <row r="86" spans="1:5" x14ac:dyDescent="0.25">
      <c r="A86" s="75" t="s">
        <v>1049</v>
      </c>
      <c r="B86" s="98">
        <v>1</v>
      </c>
      <c r="C86" s="99">
        <v>12</v>
      </c>
      <c r="D86" s="76">
        <v>0.65</v>
      </c>
      <c r="E86" s="77">
        <v>0.65</v>
      </c>
    </row>
    <row r="87" spans="1:5" x14ac:dyDescent="0.25">
      <c r="A87" s="75" t="s">
        <v>1050</v>
      </c>
      <c r="B87" s="98">
        <v>1</v>
      </c>
      <c r="C87" s="99">
        <v>46</v>
      </c>
      <c r="D87" s="76">
        <v>0.65</v>
      </c>
      <c r="E87" s="77">
        <v>0.65</v>
      </c>
    </row>
    <row r="88" spans="1:5" x14ac:dyDescent="0.25">
      <c r="A88" s="75" t="s">
        <v>1051</v>
      </c>
      <c r="B88" s="98">
        <v>1</v>
      </c>
      <c r="C88" s="99">
        <v>12</v>
      </c>
      <c r="D88" s="76">
        <v>0.65</v>
      </c>
      <c r="E88" s="77">
        <v>0.65</v>
      </c>
    </row>
    <row r="89" spans="1:5" x14ac:dyDescent="0.25">
      <c r="A89" s="75" t="s">
        <v>1052</v>
      </c>
      <c r="B89" s="98">
        <v>2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1053</v>
      </c>
      <c r="B90" s="98">
        <v>1</v>
      </c>
      <c r="C90" s="99">
        <v>2</v>
      </c>
      <c r="D90" s="76">
        <v>0.65</v>
      </c>
      <c r="E90" s="77">
        <v>0.65</v>
      </c>
    </row>
    <row r="91" spans="1:5" x14ac:dyDescent="0.25">
      <c r="A91" s="75" t="s">
        <v>1054</v>
      </c>
      <c r="B91" s="98">
        <v>1</v>
      </c>
      <c r="C91" s="99">
        <v>2</v>
      </c>
      <c r="D91" s="76">
        <v>0.64</v>
      </c>
      <c r="E91" s="77">
        <v>0.64</v>
      </c>
    </row>
    <row r="92" spans="1:5" x14ac:dyDescent="0.25">
      <c r="A92" s="75" t="s">
        <v>1055</v>
      </c>
      <c r="B92" s="98">
        <v>1</v>
      </c>
      <c r="C92" s="99">
        <v>143</v>
      </c>
      <c r="D92" s="76">
        <v>0.63</v>
      </c>
      <c r="E92" s="77">
        <v>0.64</v>
      </c>
    </row>
    <row r="93" spans="1:5" x14ac:dyDescent="0.25">
      <c r="A93" s="75" t="s">
        <v>1056</v>
      </c>
      <c r="B93" s="98">
        <v>1</v>
      </c>
      <c r="C93" s="99">
        <v>41</v>
      </c>
      <c r="D93" s="76">
        <v>0.64</v>
      </c>
      <c r="E93" s="77">
        <v>0.64</v>
      </c>
    </row>
    <row r="94" spans="1:5" x14ac:dyDescent="0.25">
      <c r="A94" s="75" t="s">
        <v>1057</v>
      </c>
      <c r="B94" s="98">
        <v>2</v>
      </c>
      <c r="C94" s="99">
        <v>1</v>
      </c>
      <c r="D94" s="76">
        <v>0.65</v>
      </c>
      <c r="E94" s="77">
        <v>0.64</v>
      </c>
    </row>
    <row r="95" spans="1:5" x14ac:dyDescent="0.25">
      <c r="A95" s="75" t="s">
        <v>1058</v>
      </c>
      <c r="B95" s="98">
        <v>1</v>
      </c>
      <c r="C95" s="99">
        <v>2</v>
      </c>
      <c r="D95" s="76">
        <v>0.65</v>
      </c>
      <c r="E95" s="77">
        <v>0.64</v>
      </c>
    </row>
    <row r="96" spans="1:5" x14ac:dyDescent="0.25">
      <c r="A96" s="75" t="s">
        <v>1059</v>
      </c>
      <c r="B96" s="98">
        <v>1</v>
      </c>
      <c r="C96" s="99">
        <v>2</v>
      </c>
      <c r="D96" s="76">
        <v>0.63</v>
      </c>
      <c r="E96" s="77">
        <v>0.63</v>
      </c>
    </row>
    <row r="97" spans="1:5" x14ac:dyDescent="0.25">
      <c r="A97" s="75" t="s">
        <v>1060</v>
      </c>
      <c r="B97" s="98">
        <v>1</v>
      </c>
      <c r="C97" s="99">
        <v>4</v>
      </c>
      <c r="D97" s="76">
        <v>0.63</v>
      </c>
      <c r="E97" s="77">
        <v>0.63</v>
      </c>
    </row>
    <row r="98" spans="1:5" x14ac:dyDescent="0.25">
      <c r="A98" s="75" t="s">
        <v>1061</v>
      </c>
      <c r="B98" s="98">
        <v>1</v>
      </c>
      <c r="C98" s="99">
        <v>30</v>
      </c>
      <c r="D98" s="76">
        <v>0.63</v>
      </c>
      <c r="E98" s="77">
        <v>0.63</v>
      </c>
    </row>
    <row r="99" spans="1:5" x14ac:dyDescent="0.25">
      <c r="A99" s="75" t="s">
        <v>1062</v>
      </c>
      <c r="B99" s="98">
        <v>1</v>
      </c>
      <c r="C99" s="99">
        <v>7</v>
      </c>
      <c r="D99" s="76">
        <v>0.63</v>
      </c>
      <c r="E99" s="77">
        <v>0.63</v>
      </c>
    </row>
    <row r="100" spans="1:5" x14ac:dyDescent="0.25">
      <c r="A100" s="75" t="s">
        <v>1063</v>
      </c>
      <c r="B100" s="98">
        <v>1</v>
      </c>
      <c r="C100" s="99">
        <v>3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2</v>
      </c>
      <c r="C101" s="99">
        <v>1</v>
      </c>
      <c r="D101" s="76">
        <v>0.64</v>
      </c>
      <c r="E101" s="77">
        <v>0.63</v>
      </c>
    </row>
    <row r="102" spans="1:5" x14ac:dyDescent="0.25">
      <c r="A102" s="75" t="s">
        <v>1065</v>
      </c>
      <c r="B102" s="98">
        <v>5</v>
      </c>
      <c r="C102" s="99">
        <v>1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2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1</v>
      </c>
      <c r="D104" s="76">
        <v>0.61</v>
      </c>
      <c r="E104" s="77">
        <v>0.62</v>
      </c>
    </row>
    <row r="105" spans="1:5" x14ac:dyDescent="0.25">
      <c r="A105" s="75" t="s">
        <v>1068</v>
      </c>
      <c r="B105" s="98">
        <v>1</v>
      </c>
      <c r="C105" s="99">
        <v>16</v>
      </c>
      <c r="D105" s="76">
        <v>0.62</v>
      </c>
      <c r="E105" s="77">
        <v>0.62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0.62</v>
      </c>
      <c r="E106" s="77">
        <v>0.62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0.62</v>
      </c>
      <c r="E107" s="77">
        <v>0.62</v>
      </c>
    </row>
    <row r="108" spans="1:5" x14ac:dyDescent="0.25">
      <c r="A108" s="75" t="s">
        <v>1071</v>
      </c>
      <c r="B108" s="98">
        <v>2</v>
      </c>
      <c r="C108" s="99">
        <v>1</v>
      </c>
      <c r="D108" s="76">
        <v>0.61</v>
      </c>
      <c r="E108" s="77">
        <v>0.61</v>
      </c>
    </row>
    <row r="109" spans="1:5" x14ac:dyDescent="0.25">
      <c r="A109" s="75" t="s">
        <v>1072</v>
      </c>
      <c r="B109" s="98">
        <v>1</v>
      </c>
      <c r="C109" s="99">
        <v>1</v>
      </c>
      <c r="D109" s="76">
        <v>0.61</v>
      </c>
      <c r="E109" s="77">
        <v>0.61</v>
      </c>
    </row>
    <row r="110" spans="1:5" x14ac:dyDescent="0.25">
      <c r="A110" s="75" t="s">
        <v>1073</v>
      </c>
      <c r="B110" s="98">
        <v>1</v>
      </c>
      <c r="C110" s="99">
        <v>6</v>
      </c>
      <c r="D110" s="76">
        <v>0.61</v>
      </c>
      <c r="E110" s="77">
        <v>0.61</v>
      </c>
    </row>
    <row r="111" spans="1:5" x14ac:dyDescent="0.25">
      <c r="A111" s="75" t="s">
        <v>1074</v>
      </c>
      <c r="B111" s="98">
        <v>1</v>
      </c>
      <c r="C111" s="99">
        <v>28</v>
      </c>
      <c r="D111" s="76">
        <v>0.61</v>
      </c>
      <c r="E111" s="77">
        <v>0.61</v>
      </c>
    </row>
    <row r="112" spans="1:5" x14ac:dyDescent="0.25">
      <c r="A112" s="75" t="s">
        <v>1075</v>
      </c>
      <c r="B112" s="98">
        <v>1</v>
      </c>
      <c r="C112" s="99">
        <v>20</v>
      </c>
      <c r="D112" s="76">
        <v>0.62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1</v>
      </c>
      <c r="D113" s="76">
        <v>0.61</v>
      </c>
      <c r="E113" s="77">
        <v>0.6</v>
      </c>
    </row>
    <row r="114" spans="1:5" x14ac:dyDescent="0.25">
      <c r="A114" s="75" t="s">
        <v>1077</v>
      </c>
      <c r="B114" s="98">
        <v>1</v>
      </c>
      <c r="C114" s="99">
        <v>1</v>
      </c>
      <c r="D114" s="76">
        <v>0.6</v>
      </c>
      <c r="E114" s="77">
        <v>0.6</v>
      </c>
    </row>
    <row r="115" spans="1:5" x14ac:dyDescent="0.25">
      <c r="A115" s="75" t="s">
        <v>1078</v>
      </c>
      <c r="B115" s="98">
        <v>1</v>
      </c>
      <c r="C115" s="99">
        <v>3</v>
      </c>
      <c r="D115" s="76">
        <v>0.59</v>
      </c>
      <c r="E115" s="77">
        <v>0.59</v>
      </c>
    </row>
    <row r="116" spans="1:5" x14ac:dyDescent="0.25">
      <c r="A116" s="75" t="s">
        <v>1079</v>
      </c>
      <c r="B116" s="98">
        <v>1</v>
      </c>
      <c r="C116" s="99">
        <v>34</v>
      </c>
      <c r="D116" s="76">
        <v>0.59</v>
      </c>
      <c r="E116" s="77">
        <v>0.59</v>
      </c>
    </row>
    <row r="117" spans="1:5" x14ac:dyDescent="0.25">
      <c r="A117" s="75" t="s">
        <v>1080</v>
      </c>
      <c r="B117" s="98">
        <v>1</v>
      </c>
      <c r="C117" s="99">
        <v>18</v>
      </c>
      <c r="D117" s="76">
        <v>0.6</v>
      </c>
      <c r="E117" s="77">
        <v>0.59</v>
      </c>
    </row>
    <row r="118" spans="1:5" x14ac:dyDescent="0.25">
      <c r="A118" s="75" t="s">
        <v>1081</v>
      </c>
      <c r="B118" s="98">
        <v>6</v>
      </c>
      <c r="C118" s="99">
        <v>1</v>
      </c>
      <c r="D118" s="76">
        <v>0.59</v>
      </c>
      <c r="E118" s="77">
        <v>0.59</v>
      </c>
    </row>
    <row r="119" spans="1:5" x14ac:dyDescent="0.25">
      <c r="A119" s="75" t="s">
        <v>1082</v>
      </c>
      <c r="B119" s="98">
        <v>2</v>
      </c>
      <c r="C119" s="99">
        <v>1</v>
      </c>
      <c r="D119" s="76">
        <v>0.57999999999999996</v>
      </c>
      <c r="E119" s="77">
        <v>0.57999999999999996</v>
      </c>
    </row>
    <row r="120" spans="1:5" x14ac:dyDescent="0.25">
      <c r="A120" s="75" t="s">
        <v>1083</v>
      </c>
      <c r="B120" s="98">
        <v>1</v>
      </c>
      <c r="C120" s="99">
        <v>19</v>
      </c>
      <c r="D120" s="76">
        <v>0.57999999999999996</v>
      </c>
      <c r="E120" s="77">
        <v>0.57999999999999996</v>
      </c>
    </row>
    <row r="121" spans="1:5" x14ac:dyDescent="0.25">
      <c r="A121" s="75" t="s">
        <v>1084</v>
      </c>
      <c r="B121" s="98">
        <v>1</v>
      </c>
      <c r="C121" s="99">
        <v>59</v>
      </c>
      <c r="D121" s="76">
        <v>0.57999999999999996</v>
      </c>
      <c r="E121" s="77">
        <v>0.57999999999999996</v>
      </c>
    </row>
    <row r="122" spans="1:5" x14ac:dyDescent="0.25">
      <c r="A122" s="75" t="s">
        <v>1085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1086</v>
      </c>
      <c r="B123" s="98">
        <v>1</v>
      </c>
      <c r="C123" s="99">
        <v>5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14</v>
      </c>
      <c r="D124" s="76">
        <v>0.57999999999999996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2</v>
      </c>
      <c r="D125" s="76">
        <v>0.56000000000000005</v>
      </c>
      <c r="E125" s="77">
        <v>0.56000000000000005</v>
      </c>
    </row>
    <row r="126" spans="1:5" x14ac:dyDescent="0.25">
      <c r="A126" s="75" t="s">
        <v>1089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1093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1094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9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4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4</v>
      </c>
      <c r="D137" s="76">
        <v>0.56000000000000005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2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36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2</v>
      </c>
      <c r="C147" s="99">
        <v>1</v>
      </c>
      <c r="D147" s="76">
        <v>0.52</v>
      </c>
      <c r="E147" s="77">
        <v>0.52</v>
      </c>
    </row>
    <row r="148" spans="1:5" x14ac:dyDescent="0.25">
      <c r="A148" s="75" t="s">
        <v>1111</v>
      </c>
      <c r="B148" s="98">
        <v>1</v>
      </c>
      <c r="C148" s="99">
        <v>39</v>
      </c>
      <c r="D148" s="76">
        <v>0.53</v>
      </c>
      <c r="E148" s="77">
        <v>0.52</v>
      </c>
    </row>
    <row r="149" spans="1:5" x14ac:dyDescent="0.25">
      <c r="A149" s="75" t="s">
        <v>1112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1113</v>
      </c>
      <c r="B150" s="98">
        <v>1</v>
      </c>
      <c r="C150" s="99">
        <v>36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1</v>
      </c>
      <c r="D151" s="76">
        <v>0.51</v>
      </c>
      <c r="E151" s="77">
        <v>0.51</v>
      </c>
    </row>
    <row r="152" spans="1:5" x14ac:dyDescent="0.25">
      <c r="A152" s="75" t="s">
        <v>1115</v>
      </c>
      <c r="B152" s="98">
        <v>1</v>
      </c>
      <c r="C152" s="99">
        <v>2</v>
      </c>
      <c r="D152" s="76">
        <v>0.51</v>
      </c>
      <c r="E152" s="77">
        <v>0.51</v>
      </c>
    </row>
    <row r="153" spans="1:5" x14ac:dyDescent="0.25">
      <c r="A153" s="75" t="s">
        <v>1116</v>
      </c>
      <c r="B153" s="98">
        <v>1</v>
      </c>
      <c r="C153" s="99">
        <v>6</v>
      </c>
      <c r="D153" s="76">
        <v>0.52</v>
      </c>
      <c r="E153" s="77">
        <v>0.51</v>
      </c>
    </row>
    <row r="154" spans="1:5" x14ac:dyDescent="0.25">
      <c r="A154" s="75" t="s">
        <v>1117</v>
      </c>
      <c r="B154" s="98">
        <v>1</v>
      </c>
      <c r="C154" s="99">
        <v>4</v>
      </c>
      <c r="D154" s="76">
        <v>0.51</v>
      </c>
      <c r="E154" s="77">
        <v>0.51</v>
      </c>
    </row>
    <row r="155" spans="1:5" x14ac:dyDescent="0.25">
      <c r="A155" s="75" t="s">
        <v>1118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1119</v>
      </c>
      <c r="B156" s="98">
        <v>1</v>
      </c>
      <c r="C156" s="99">
        <v>6</v>
      </c>
      <c r="D156" s="76">
        <v>0.5</v>
      </c>
      <c r="E156" s="77">
        <v>0.5</v>
      </c>
    </row>
    <row r="157" spans="1:5" x14ac:dyDescent="0.25">
      <c r="A157" s="75" t="s">
        <v>1120</v>
      </c>
      <c r="B157" s="98">
        <v>1</v>
      </c>
      <c r="C157" s="99">
        <v>4</v>
      </c>
      <c r="D157" s="76">
        <v>0.51</v>
      </c>
      <c r="E157" s="77">
        <v>0.5</v>
      </c>
    </row>
    <row r="158" spans="1:5" x14ac:dyDescent="0.25">
      <c r="A158" s="75" t="s">
        <v>1121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1122</v>
      </c>
      <c r="B159" s="98">
        <v>4</v>
      </c>
      <c r="C159" s="99">
        <v>1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2</v>
      </c>
      <c r="C160" s="99">
        <v>1</v>
      </c>
      <c r="D160" s="76">
        <v>0.49</v>
      </c>
      <c r="E160" s="77">
        <v>0.49</v>
      </c>
    </row>
    <row r="161" spans="1:5" x14ac:dyDescent="0.25">
      <c r="A161" s="75" t="s">
        <v>1124</v>
      </c>
      <c r="B161" s="98">
        <v>1</v>
      </c>
      <c r="C161" s="99">
        <v>17</v>
      </c>
      <c r="D161" s="76">
        <v>0.49</v>
      </c>
      <c r="E161" s="77">
        <v>0.49</v>
      </c>
    </row>
    <row r="162" spans="1:5" x14ac:dyDescent="0.25">
      <c r="A162" s="75" t="s">
        <v>1125</v>
      </c>
      <c r="B162" s="98">
        <v>1</v>
      </c>
      <c r="C162" s="99">
        <v>10</v>
      </c>
      <c r="D162" s="76">
        <v>0.49</v>
      </c>
      <c r="E162" s="77">
        <v>0.49</v>
      </c>
    </row>
    <row r="163" spans="1:5" x14ac:dyDescent="0.25">
      <c r="A163" s="75" t="s">
        <v>1126</v>
      </c>
      <c r="B163" s="98">
        <v>1</v>
      </c>
      <c r="C163" s="99">
        <v>4</v>
      </c>
      <c r="D163" s="76">
        <v>0.49</v>
      </c>
      <c r="E163" s="77">
        <v>0.49</v>
      </c>
    </row>
    <row r="164" spans="1:5" x14ac:dyDescent="0.25">
      <c r="A164" s="75" t="s">
        <v>1127</v>
      </c>
      <c r="B164" s="98">
        <v>1</v>
      </c>
      <c r="C164" s="99">
        <v>6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4</v>
      </c>
      <c r="C165" s="99">
        <v>1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1</v>
      </c>
      <c r="D166" s="76">
        <v>0.49</v>
      </c>
      <c r="E166" s="77">
        <v>0.49</v>
      </c>
    </row>
    <row r="167" spans="1:5" x14ac:dyDescent="0.25">
      <c r="A167" s="75" t="s">
        <v>1130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1131</v>
      </c>
      <c r="B168" s="98">
        <v>2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1132</v>
      </c>
      <c r="B169" s="98">
        <v>1</v>
      </c>
      <c r="C169" s="99">
        <v>55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1</v>
      </c>
      <c r="C170" s="99">
        <v>8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7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13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3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4</v>
      </c>
      <c r="D175" s="76">
        <v>0.49</v>
      </c>
      <c r="E175" s="77">
        <v>0.48</v>
      </c>
    </row>
    <row r="176" spans="1:5" x14ac:dyDescent="0.25">
      <c r="A176" s="75" t="s">
        <v>1139</v>
      </c>
      <c r="B176" s="98">
        <v>3</v>
      </c>
      <c r="C176" s="99">
        <v>1</v>
      </c>
      <c r="D176" s="76">
        <v>0.46</v>
      </c>
      <c r="E176" s="77">
        <v>0.47000000000000003</v>
      </c>
    </row>
    <row r="177" spans="1:5" x14ac:dyDescent="0.25">
      <c r="A177" s="75" t="s">
        <v>1140</v>
      </c>
      <c r="B177" s="98">
        <v>1</v>
      </c>
      <c r="C177" s="99">
        <v>19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35</v>
      </c>
      <c r="D179" s="76">
        <v>0.46</v>
      </c>
      <c r="E179" s="77">
        <v>0.47000000000000003</v>
      </c>
    </row>
    <row r="180" spans="1:5" x14ac:dyDescent="0.25">
      <c r="A180" s="75" t="s">
        <v>1143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1144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1145</v>
      </c>
      <c r="B182" s="98">
        <v>1</v>
      </c>
      <c r="C182" s="99">
        <v>2</v>
      </c>
      <c r="D182" s="76">
        <v>0.44</v>
      </c>
      <c r="E182" s="77">
        <v>0.46</v>
      </c>
    </row>
    <row r="183" spans="1:5" x14ac:dyDescent="0.25">
      <c r="A183" s="75" t="s">
        <v>1146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5</v>
      </c>
      <c r="D184" s="76">
        <v>0.45</v>
      </c>
      <c r="E184" s="77">
        <v>0.46</v>
      </c>
    </row>
    <row r="185" spans="1:5" x14ac:dyDescent="0.25">
      <c r="A185" s="75" t="s">
        <v>1148</v>
      </c>
      <c r="B185" s="98">
        <v>1</v>
      </c>
      <c r="C185" s="99">
        <v>18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7</v>
      </c>
      <c r="D186" s="76">
        <v>0.47000000000000003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1154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1155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1156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7</v>
      </c>
      <c r="D194" s="76">
        <v>0.46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27</v>
      </c>
      <c r="D195" s="76">
        <v>0.45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0.44</v>
      </c>
      <c r="E196" s="77">
        <v>0.44</v>
      </c>
    </row>
    <row r="197" spans="1:5" x14ac:dyDescent="0.25">
      <c r="A197" s="75" t="s">
        <v>1160</v>
      </c>
      <c r="B197" s="98">
        <v>1</v>
      </c>
      <c r="C197" s="99">
        <v>7</v>
      </c>
      <c r="D197" s="76">
        <v>0.45</v>
      </c>
      <c r="E197" s="77">
        <v>0.44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1</v>
      </c>
      <c r="C202" s="99">
        <v>8</v>
      </c>
      <c r="D202" s="76">
        <v>0.43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1167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8</v>
      </c>
      <c r="C207" s="99">
        <v>1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</v>
      </c>
      <c r="D246" s="76">
        <v>0.22</v>
      </c>
      <c r="E246" s="77">
        <v>0.23</v>
      </c>
    </row>
    <row r="247" spans="1:5" x14ac:dyDescent="0.25">
      <c r="A247" s="75" t="s">
        <v>1210</v>
      </c>
      <c r="B247" s="98">
        <v>1</v>
      </c>
      <c r="C247" s="99">
        <v>4</v>
      </c>
      <c r="D247" s="76">
        <v>0.22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1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</v>
      </c>
      <c r="C249" s="99">
        <v>2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1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3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10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1217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7:E17"/>
    <mergeCell ref="A18:A19"/>
    <mergeCell ref="B18:B19"/>
    <mergeCell ref="C18:C19"/>
    <mergeCell ref="D18:D19"/>
    <mergeCell ref="E18:E19"/>
    <mergeCell ref="A1:E1"/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Olivier Charron</cp:lastModifiedBy>
  <dcterms:created xsi:type="dcterms:W3CDTF">2017-04-13T19:02:44Z</dcterms:created>
  <dcterms:modified xsi:type="dcterms:W3CDTF">2026-05-20T13:32:21Z</dcterms:modified>
</cp:coreProperties>
</file>